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F:\Finance\SRAIL\Group Reporting\Annual Report\2025\Jahresabschluss\"/>
    </mc:Choice>
  </mc:AlternateContent>
  <xr:revisionPtr revIDLastSave="0" documentId="8_{80236C8D-5801-4202-92F5-08ED0FE20E20}" xr6:coauthVersionLast="47" xr6:coauthVersionMax="47" xr10:uidLastSave="{00000000-0000-0000-0000-000000000000}"/>
  <bookViews>
    <workbookView xWindow="-120" yWindow="-120" windowWidth="29040" windowHeight="15720" xr2:uid="{00000000-000D-0000-FFFF-FFFF00000000}"/>
  </bookViews>
  <sheets>
    <sheet name="Kennzahlen_FY DE" sheetId="3" r:id="rId1"/>
    <sheet name="Kennzahlen_FY EN" sheetId="4" r:id="rId2"/>
  </sheets>
  <definedNames>
    <definedName name="_xlnm.Print_Area" localSheetId="0">'Kennzahlen_FY DE'!$B$1:$K$52</definedName>
    <definedName name="Z_7B418431_A55D_4203_B87D_9BF2A473CDD6_.wvu.PrintArea" localSheetId="0" hidden="1">'Kennzahlen_FY DE'!$B$1:$J$28</definedName>
    <definedName name="Z_7B418431_A55D_4203_B87D_9BF2A473CDD6_.wvu.PrintArea" localSheetId="1" hidden="1">'Kennzahlen_FY EN'!$B$1:$J$28</definedName>
    <definedName name="Z_7B418431_A55D_4203_B87D_9BF2A473CDD6_.wvu.Rows" localSheetId="0" hidden="1">'Kennzahlen_FY DE'!#REF!</definedName>
    <definedName name="Z_7B418431_A55D_4203_B87D_9BF2A473CDD6_.wvu.Rows" localSheetId="1" hidden="1">'Kennzahlen_FY EN'!#REF!</definedName>
    <definedName name="Z_9ADFD36D_5910_4B42_BDE3_0F1AAA852617_.wvu.PrintArea" localSheetId="0" hidden="1">'Kennzahlen_FY DE'!$B$1:$J$28</definedName>
    <definedName name="Z_9ADFD36D_5910_4B42_BDE3_0F1AAA852617_.wvu.PrintArea" localSheetId="1" hidden="1">'Kennzahlen_FY EN'!$B$1:$J$28</definedName>
    <definedName name="Z_9ADFD36D_5910_4B42_BDE3_0F1AAA852617_.wvu.Rows" localSheetId="0" hidden="1">'Kennzahlen_FY DE'!#REF!</definedName>
    <definedName name="Z_9ADFD36D_5910_4B42_BDE3_0F1AAA852617_.wvu.Rows" localSheetId="1" hidden="1">'Kennzahlen_FY EN'!#REF!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9" i="4" l="1"/>
  <c r="E33" i="4"/>
  <c r="E38" i="4"/>
  <c r="E37" i="4"/>
  <c r="E31" i="4"/>
  <c r="E27" i="4"/>
  <c r="E25" i="4"/>
  <c r="E24" i="4"/>
  <c r="E23" i="4"/>
  <c r="E22" i="4"/>
  <c r="E20" i="4"/>
  <c r="E19" i="4"/>
  <c r="E18" i="4"/>
  <c r="E16" i="4"/>
  <c r="E15" i="4"/>
  <c r="E14" i="4"/>
  <c r="E13" i="4"/>
  <c r="E12" i="4"/>
  <c r="E11" i="4"/>
  <c r="E9" i="4"/>
  <c r="E8" i="4"/>
  <c r="E32" i="4" l="1"/>
  <c r="K8" i="3" l="1"/>
  <c r="H45" i="4" l="1"/>
  <c r="E45" i="4"/>
  <c r="H44" i="4"/>
  <c r="K44" i="3"/>
  <c r="E43" i="4"/>
  <c r="K45" i="4" l="1"/>
  <c r="K43" i="3"/>
  <c r="K45" i="3"/>
  <c r="H43" i="4"/>
  <c r="K43" i="4" s="1"/>
  <c r="E44" i="4"/>
  <c r="K44" i="4" s="1"/>
  <c r="I45" i="3"/>
  <c r="F45" i="3" l="1"/>
  <c r="F11" i="3" l="1"/>
  <c r="H39" i="4"/>
  <c r="H38" i="4"/>
  <c r="K38" i="3"/>
  <c r="H37" i="4"/>
  <c r="H32" i="4"/>
  <c r="H31" i="4"/>
  <c r="H27" i="4"/>
  <c r="H25" i="4"/>
  <c r="H24" i="4"/>
  <c r="H23" i="4"/>
  <c r="H22" i="4"/>
  <c r="H20" i="4"/>
  <c r="H16" i="4"/>
  <c r="K15" i="3"/>
  <c r="H14" i="4"/>
  <c r="H13" i="4"/>
  <c r="H9" i="4"/>
  <c r="H19" i="4"/>
  <c r="H18" i="4"/>
  <c r="K13" i="3" l="1"/>
  <c r="I33" i="3"/>
  <c r="K33" i="3"/>
  <c r="H33" i="4"/>
  <c r="K31" i="3"/>
  <c r="H15" i="4"/>
  <c r="F39" i="3"/>
  <c r="F14" i="3"/>
  <c r="K9" i="3"/>
  <c r="F12" i="3"/>
  <c r="K16" i="4"/>
  <c r="K27" i="4"/>
  <c r="K37" i="4"/>
  <c r="I12" i="3"/>
  <c r="K38" i="4"/>
  <c r="I13" i="3"/>
  <c r="K31" i="4"/>
  <c r="K32" i="4"/>
  <c r="K12" i="3"/>
  <c r="K9" i="4"/>
  <c r="H11" i="4"/>
  <c r="I14" i="3"/>
  <c r="K37" i="3"/>
  <c r="K11" i="3"/>
  <c r="I11" i="3"/>
  <c r="K14" i="3"/>
  <c r="K39" i="3"/>
  <c r="F15" i="3"/>
  <c r="K27" i="3"/>
  <c r="F33" i="3"/>
  <c r="H8" i="4"/>
  <c r="I39" i="3"/>
  <c r="F13" i="3"/>
  <c r="K16" i="3"/>
  <c r="K32" i="3"/>
  <c r="H12" i="4"/>
  <c r="K12" i="4" s="1"/>
  <c r="I15" i="3"/>
  <c r="I11" i="4" l="1"/>
  <c r="I45" i="4"/>
  <c r="F11" i="4"/>
  <c r="F45" i="4"/>
  <c r="K15" i="4"/>
  <c r="K11" i="4"/>
  <c r="F15" i="4"/>
  <c r="K33" i="4"/>
  <c r="F33" i="4"/>
  <c r="F12" i="4"/>
  <c r="I39" i="4"/>
  <c r="I33" i="4"/>
  <c r="I14" i="4"/>
  <c r="K13" i="4"/>
  <c r="F13" i="4"/>
  <c r="K39" i="4"/>
  <c r="F39" i="4"/>
  <c r="I15" i="4"/>
  <c r="I13" i="4"/>
  <c r="F14" i="4"/>
  <c r="K14" i="4"/>
  <c r="K8" i="4"/>
  <c r="I12" i="4"/>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<sst xmlns="http://schemas.openxmlformats.org/spreadsheetml/2006/main" count="82" uniqueCount="59">
  <si>
    <t>Kennzahlen</t>
  </si>
  <si>
    <t>in Mio. CHF bzw. wie angemerkt</t>
  </si>
  <si>
    <t>in % des Nettoerlöses</t>
  </si>
  <si>
    <t>Veränderung
in %</t>
  </si>
  <si>
    <t>Stadler</t>
  </si>
  <si>
    <t>Auftragseingang</t>
  </si>
  <si>
    <t>Nettoerlöse aus Lieferungen und Leistungen</t>
  </si>
  <si>
    <t>Betriebliches Ergebnis (EBIT)</t>
  </si>
  <si>
    <t>Konzernergebnis</t>
  </si>
  <si>
    <t>Ergebnis pro Aktie (in CHF)</t>
  </si>
  <si>
    <t>Mitarbeitende in FTE</t>
  </si>
  <si>
    <t>Nettoerlöse (Dritte)</t>
  </si>
  <si>
    <t>as % of 
net revenue</t>
  </si>
  <si>
    <t>Change
in %</t>
  </si>
  <si>
    <t>in millions of CHF or as noted</t>
  </si>
  <si>
    <t>Order intake</t>
  </si>
  <si>
    <t>Net revenue</t>
  </si>
  <si>
    <t>Operating result (EBIT)</t>
  </si>
  <si>
    <t>Earnings per share (in CHF)</t>
  </si>
  <si>
    <t>Net cash flow from operating activities</t>
  </si>
  <si>
    <t>Staff as FTEs</t>
  </si>
  <si>
    <t>Net revenue (third parties)</t>
  </si>
  <si>
    <t>Key figures</t>
  </si>
  <si>
    <t>Segment «Rolling Stock»</t>
  </si>
  <si>
    <t>Segment «Service &amp; Components»</t>
  </si>
  <si>
    <t>Segment «Signalling»</t>
  </si>
  <si>
    <t>“Rolling Stock” segment</t>
  </si>
  <si>
    <t>“Service &amp; Components” segment</t>
  </si>
  <si>
    <t>“Signalling” segment</t>
  </si>
  <si>
    <t>Nettogeldfluss aus Betriebstätigkeit</t>
  </si>
  <si>
    <t>Auftragsbestand</t>
  </si>
  <si>
    <r>
      <t>Bruttomarge</t>
    </r>
    <r>
      <rPr>
        <vertAlign val="superscript"/>
        <sz val="9.5"/>
        <color theme="1"/>
        <rFont val="Stadler Type"/>
      </rPr>
      <t>1</t>
    </r>
  </si>
  <si>
    <r>
      <t>EBITDA</t>
    </r>
    <r>
      <rPr>
        <vertAlign val="superscript"/>
        <sz val="9.5"/>
        <color theme="1"/>
        <rFont val="Stadler Type"/>
      </rPr>
      <t>2</t>
    </r>
  </si>
  <si>
    <r>
      <t>Capital Expenditures</t>
    </r>
    <r>
      <rPr>
        <vertAlign val="superscript"/>
        <sz val="9.5"/>
        <color theme="1"/>
        <rFont val="Stadler Type"/>
      </rPr>
      <t>3</t>
    </r>
  </si>
  <si>
    <r>
      <t>Free Cashflow</t>
    </r>
    <r>
      <rPr>
        <vertAlign val="superscript"/>
        <sz val="9.5"/>
        <color theme="1"/>
        <rFont val="Stadler Type"/>
      </rPr>
      <t>4</t>
    </r>
  </si>
  <si>
    <r>
      <t>Net Working Capital</t>
    </r>
    <r>
      <rPr>
        <vertAlign val="superscript"/>
        <sz val="9.5"/>
        <color theme="1"/>
        <rFont val="Stadler Type"/>
      </rPr>
      <t>5</t>
    </r>
  </si>
  <si>
    <r>
      <t>Work in Progress (net)</t>
    </r>
    <r>
      <rPr>
        <vertAlign val="superscript"/>
        <sz val="9.5"/>
        <color theme="1"/>
        <rFont val="Stadler Type"/>
      </rPr>
      <t>6</t>
    </r>
  </si>
  <si>
    <r>
      <t>Net Cash</t>
    </r>
    <r>
      <rPr>
        <vertAlign val="superscript"/>
        <sz val="9.5"/>
        <color theme="1"/>
        <rFont val="Stadler Type"/>
      </rPr>
      <t>7</t>
    </r>
  </si>
  <si>
    <t>Eigenkapital</t>
  </si>
  <si>
    <t>Order backlog</t>
  </si>
  <si>
    <r>
      <t>Gross margin</t>
    </r>
    <r>
      <rPr>
        <vertAlign val="superscript"/>
        <sz val="9.5"/>
        <color theme="1"/>
        <rFont val="Stadler Type"/>
      </rPr>
      <t>1</t>
    </r>
  </si>
  <si>
    <r>
      <t>Capital expenditure</t>
    </r>
    <r>
      <rPr>
        <vertAlign val="superscript"/>
        <sz val="9.5"/>
        <color theme="1"/>
        <rFont val="Stadler Type"/>
      </rPr>
      <t>3</t>
    </r>
  </si>
  <si>
    <r>
      <t>Free Cash Flow</t>
    </r>
    <r>
      <rPr>
        <vertAlign val="superscript"/>
        <sz val="9.5"/>
        <color theme="1"/>
        <rFont val="Stadler Type"/>
      </rPr>
      <t>4</t>
    </r>
  </si>
  <si>
    <t>Equity</t>
  </si>
  <si>
    <t>Profit for the year</t>
  </si>
  <si>
    <t>Bruttomarge = Nettoerlöse aus Lieferungen und Leistungen abzüglich Herstellkosten der verkauften Produkte und Leistungen</t>
  </si>
  <si>
    <t>EBITDA = Summe aus EBIT sowie Abschreibungen auf Sach- und Immateriellen Anlagen</t>
  </si>
  <si>
    <t>Capital Expenditures = Investitionen in Sach- und Immaterielle Anlagen abzüglich erhaltene Zuwendungen für Sach- und Immaterielle Anlagen</t>
  </si>
  <si>
    <t>Free Cashflow = EBITDA abzüglich Capital Expenditures und abzüglich Veränderung im Net Working Capital</t>
  </si>
  <si>
    <t xml:space="preserve">Net Working Capital = Summe aus Forderungen aus Lieferungen und Leistungen, sonstige kurzfristige Forderungen, Entschädigungsansprüche aus Aufträgen in Arbeit, Warenlager, Aufträge in Arbeit und aktive Rechnungsabgrenzungen abzüglich Summe aus Verbindlichkeiten aus Lieferungen und Leistungen, Verbindlichkeiten aus Aufträgen in Arbeit, sonstige kurzfristige Verbindlichkeiten, kurzfristige Rückstellungen und passive Rechnungsabgrenzungen </t>
  </si>
  <si>
    <t>Work in Progress (net) = Aufträge in Arbeit abzüglich Verbindlichkeiten aus Aufträgen in Arbeit</t>
  </si>
  <si>
    <t>Net Cash = Flüssige Mittel abzüglich kurzfristige und langfristige Finanzverbindlichkeiten</t>
  </si>
  <si>
    <t>Gross margin is calculated as net revenue less cost of goods sold and services provided</t>
  </si>
  <si>
    <t>EBITDA is calculated as the sum of EBIT and depreciation and amortisation</t>
  </si>
  <si>
    <t>Capital expenditure is calculated as the sum of investments in property, plant and equipment and intangible assets less grants received for property, plant and equipment and intangible assets</t>
  </si>
  <si>
    <t>Free cash flow is calculated as EBITDA less capital expenditure less change in net working capital</t>
  </si>
  <si>
    <t>Net working capital is calculated by subtracting the sum of trade payables, liabilities from work in progress, other current liabilities, current provisions and deferred income and accrued expenses from the sum of trade receivables, inventories, work in progress, other current receivables, compensation claims from work in progress and accrued income and deferred expenses</t>
  </si>
  <si>
    <t>Work in progress (net) is calculated as work in progress (asset) less liabilities from work in progress</t>
  </si>
  <si>
    <t>Net cash is calculated as cash and cash equivalents less current and non-current financial liabilities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</si>
</sst>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 #,##0.00_ ;_ * \-#,##0.00_ ;_ * &quot;-&quot;??_ ;_ @_ "/>
    <numFmt numFmtId="164" formatCode="_(* #,##0_);_(* \(#,##0\);_(* &quot;-&quot;??_);_(@_)"/>
    <numFmt numFmtId="165" formatCode="0.0%"/>
    <numFmt numFmtId="166" formatCode="_(* #,##0.0_);_(* \(#,##0.0\);_(* &quot;-&quot;??_);_(@_)"/>
    <numFmt numFmtId="167" formatCode="_(* #,##0.00_);_(* \(#,##0.00\);_(* &quot;-&quot;??_);_(@_)"/>
    <numFmt numFmtId="168" formatCode="0%;\(0%\);0%"/>
    <numFmt numFmtId="169" formatCode="0.0"/>
    <numFmt numFmtId="170" formatCode="_ * #,##0.0_ ;_ * \-#,##0.0_ ;_ * &quot;-&quot;??_ ;_ @_ "/>
    <numFmt numFmtId="171" formatCode="#,##0.0"/>
  </numFmts>
  <fonts count="19" x14ac:knownFonts="1">
    <font>
      <sz val="10"/>
      <color theme="1"/>
      <name val="Arial"/>
      <family val="2"/>
    </font>
    <font>
      <sz val="10"/>
      <color theme="1"/>
      <name val="Arial"/>
      <family val="2"/>
    </font>
    <font>
      <u/>
      <sz val="11"/>
      <color theme="10"/>
      <name val="Montserrat"/>
      <family val="2"/>
      <scheme val="minor"/>
    </font>
    <font>
      <b/>
      <sz val="16"/>
      <color rgb="FF0B3F75"/>
      <name val="Stadler Type"/>
    </font>
    <font>
      <sz val="10"/>
      <color theme="1"/>
      <name val="Stadler Type"/>
    </font>
    <font>
      <sz val="9.5"/>
      <color theme="1"/>
      <name val="Stadler Type"/>
    </font>
    <font>
      <b/>
      <sz val="16"/>
      <color rgb="FF7894BD"/>
      <name val="Stadler Type"/>
    </font>
    <font>
      <b/>
      <sz val="8"/>
      <color theme="4"/>
      <name val="Stadler Type"/>
    </font>
    <font>
      <b/>
      <sz val="9.5"/>
      <color theme="4"/>
      <name val="Stadler Type"/>
    </font>
    <font>
      <sz val="9.5"/>
      <color theme="4"/>
      <name val="Stadler Type"/>
    </font>
    <font>
      <b/>
      <sz val="8"/>
      <color rgb="FF7894BD"/>
      <name val="Stadler Type"/>
    </font>
    <font>
      <b/>
      <sz val="9.5"/>
      <color rgb="FF7894BD"/>
      <name val="Stadler Type"/>
    </font>
    <font>
      <b/>
      <sz val="9.5"/>
      <color theme="1"/>
      <name val="Stadler Type"/>
    </font>
    <font>
      <sz val="9.5"/>
      <name val="Stadler Type"/>
    </font>
    <font>
      <vertAlign val="superscript"/>
      <sz val="9.5"/>
      <color theme="1"/>
      <name val="Stadler Type"/>
    </font>
    <font>
      <sz val="8"/>
      <name val="Stadler Type"/>
    </font>
    <font>
      <vertAlign val="superscript"/>
      <sz val="7"/>
      <color theme="1"/>
      <name val="Stadler Type"/>
    </font>
    <font>
      <sz val="7"/>
      <color theme="1"/>
      <name val="Stadler Type"/>
    </font>
    <font>
      <sz val="8"/>
      <color theme="1"/>
      <name val="Stadler Type"/>
    </font>
  </fonts>
  <fills count="3">
    <fill>
      <patternFill patternType="none"/>
    </fill>
    <fill>
      <patternFill patternType="gray125"/>
    </fill>
    <fill>
      <patternFill patternType="solid">
        <fgColor theme="5" tint="0.79998168889431442"/>
        <bgColor indexed="64"/>
      </patternFill>
    </fill>
  </fills>
  <borders count="7">
    <border>
      <left/>
      <right/>
      <top/>
      <bottom/>
      <diagonal/>
    </border>
    <border>
      <left/>
      <right/>
      <top/>
      <bottom style="thick">
        <color rgb="FF0B3F75"/>
      </bottom>
      <diagonal/>
    </border>
    <border>
      <left/>
      <right/>
      <top/>
      <bottom style="medium">
        <color rgb="FF0B3F75"/>
      </bottom>
      <diagonal/>
    </border>
    <border>
      <left/>
      <right/>
      <top/>
      <bottom style="thin">
        <color theme="6"/>
      </bottom>
      <diagonal/>
    </border>
    <border>
      <left/>
      <right/>
      <top style="thin">
        <color theme="6"/>
      </top>
      <bottom style="thin">
        <color theme="6"/>
      </bottom>
      <diagonal/>
    </border>
    <border>
      <left/>
      <right/>
      <top style="thin">
        <color theme="6"/>
      </top>
      <bottom/>
      <diagonal/>
    </border>
    <border>
      <left/>
      <right/>
      <top style="medium">
        <color rgb="FF0B3F75"/>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cellStyleXfs>
  <cellXfs count="105">
    <xf numFmtId="0" fontId="0" fillId="0" borderId="0" xfId="0"/>
    <xf numFmtId="0" fontId="3" fillId="0" borderId="0" xfId="0" applyFont="1" applyFill="1" applyBorder="1" applyAlignment="1">
      <alignment horizontal="left" vertical="top"/>
    </xf>
    <xf numFmtId="0" fontId="4" fillId="0" borderId="0" xfId="0" applyFont="1" applyFill="1" applyBorder="1" applyAlignment="1">
      <alignment vertical="top"/>
    </xf>
    <xf numFmtId="0" fontId="5" fillId="0" borderId="0" xfId="0" applyFont="1" applyFill="1" applyBorder="1" applyAlignment="1">
      <alignment vertical="top"/>
    </xf>
    <xf numFmtId="43" fontId="5" fillId="0" borderId="0" xfId="1" applyFont="1" applyFill="1" applyBorder="1" applyAlignment="1">
      <alignment vertical="top"/>
    </xf>
    <xf numFmtId="164" fontId="5" fillId="0" borderId="0" xfId="1" applyNumberFormat="1" applyFont="1" applyFill="1" applyBorder="1" applyAlignment="1">
      <alignment vertical="top"/>
    </xf>
    <xf numFmtId="0" fontId="5" fillId="0" borderId="0" xfId="0" applyFont="1"/>
    <xf numFmtId="0" fontId="4" fillId="0" borderId="0" xfId="0" applyFont="1"/>
    <xf numFmtId="0" fontId="6" fillId="0" borderId="0" xfId="0" applyFont="1" applyFill="1" applyBorder="1" applyAlignment="1">
      <alignment horizontal="left" vertical="top"/>
    </xf>
    <xf numFmtId="0" fontId="8" fillId="0" borderId="0" xfId="0" applyFont="1" applyFill="1" applyBorder="1" applyAlignment="1">
      <alignment horizontal="center"/>
    </xf>
    <xf numFmtId="0" fontId="8" fillId="2" borderId="1" xfId="0" applyFont="1" applyFill="1" applyBorder="1" applyAlignment="1">
      <alignment horizontal="right" wrapText="1"/>
    </xf>
    <xf numFmtId="0" fontId="9" fillId="2" borderId="1" xfId="0" applyFont="1" applyFill="1" applyBorder="1" applyAlignment="1">
      <alignment horizontal="right" wrapText="1"/>
    </xf>
    <xf numFmtId="0" fontId="8" fillId="0" borderId="0" xfId="0" applyFont="1" applyFill="1" applyBorder="1" applyAlignment="1">
      <alignment horizontal="right"/>
    </xf>
    <xf numFmtId="0" fontId="8" fillId="0" borderId="1" xfId="0" applyFont="1" applyFill="1" applyBorder="1" applyAlignment="1">
      <alignment horizontal="right" wrapText="1"/>
    </xf>
    <xf numFmtId="0" fontId="9" fillId="0" borderId="1" xfId="0" applyFont="1" applyFill="1" applyBorder="1" applyAlignment="1">
      <alignment horizontal="right" wrapText="1"/>
    </xf>
    <xf numFmtId="0" fontId="9" fillId="0" borderId="0" xfId="0" applyFont="1"/>
    <xf numFmtId="0" fontId="10" fillId="0" borderId="0" xfId="0" applyFont="1" applyFill="1" applyBorder="1" applyAlignment="1">
      <alignment wrapText="1"/>
    </xf>
    <xf numFmtId="0" fontId="10" fillId="0" borderId="0" xfId="0" applyFont="1" applyFill="1" applyBorder="1" applyAlignment="1">
      <alignment horizontal="center"/>
    </xf>
    <xf numFmtId="0" fontId="11" fillId="0" borderId="0" xfId="0" applyFont="1" applyFill="1" applyBorder="1" applyAlignment="1">
      <alignment horizontal="center"/>
    </xf>
    <xf numFmtId="0" fontId="11" fillId="2" borderId="0" xfId="0" applyFont="1" applyFill="1" applyBorder="1" applyAlignment="1">
      <alignment horizontal="right"/>
    </xf>
    <xf numFmtId="0" fontId="11" fillId="0" borderId="0" xfId="0" applyFont="1" applyFill="1" applyBorder="1" applyAlignment="1">
      <alignment horizontal="right"/>
    </xf>
    <xf numFmtId="0" fontId="12" fillId="0" borderId="0" xfId="3" applyFont="1" applyFill="1" applyBorder="1" applyAlignment="1">
      <alignment horizontal="center" vertical="top"/>
    </xf>
    <xf numFmtId="164" fontId="12" fillId="2" borderId="2" xfId="1" quotePrefix="1" applyNumberFormat="1" applyFont="1" applyFill="1" applyBorder="1" applyAlignment="1">
      <alignment vertical="top"/>
    </xf>
    <xf numFmtId="165" fontId="12" fillId="2" borderId="2" xfId="2" applyNumberFormat="1" applyFont="1" applyFill="1" applyBorder="1" applyAlignment="1">
      <alignment vertical="top"/>
    </xf>
    <xf numFmtId="43" fontId="12" fillId="0" borderId="0" xfId="1" applyFont="1" applyFill="1" applyBorder="1" applyAlignment="1">
      <alignment vertical="top"/>
    </xf>
    <xf numFmtId="164" fontId="12" fillId="0" borderId="2" xfId="1" applyNumberFormat="1" applyFont="1" applyFill="1" applyBorder="1" applyAlignment="1">
      <alignment vertical="top"/>
    </xf>
    <xf numFmtId="165" fontId="12" fillId="0" borderId="2" xfId="2" applyNumberFormat="1" applyFont="1" applyFill="1" applyBorder="1" applyAlignment="1">
      <alignment vertical="top"/>
    </xf>
    <xf numFmtId="0" fontId="5" fillId="0" borderId="0" xfId="0" applyFont="1" applyFill="1" applyBorder="1" applyAlignment="1">
      <alignment horizontal="left" vertical="top" wrapText="1"/>
    </xf>
    <xf numFmtId="0" fontId="13" fillId="0" borderId="0" xfId="3" applyFont="1" applyFill="1" applyBorder="1" applyAlignment="1">
      <alignment horizontal="center" vertical="top"/>
    </xf>
    <xf numFmtId="164" fontId="13" fillId="2" borderId="0" xfId="1" applyNumberFormat="1" applyFont="1" applyFill="1" applyBorder="1" applyAlignment="1">
      <alignment vertical="top"/>
    </xf>
    <xf numFmtId="43" fontId="5" fillId="0" borderId="0" xfId="1" applyFont="1" applyFill="1" applyBorder="1" applyAlignment="1">
      <alignment horizontal="right"/>
    </xf>
    <xf numFmtId="164" fontId="13" fillId="0" borderId="0" xfId="1" applyNumberFormat="1" applyFont="1" applyFill="1" applyBorder="1" applyAlignment="1">
      <alignment vertical="top"/>
    </xf>
    <xf numFmtId="0" fontId="13" fillId="0" borderId="0" xfId="3" applyFont="1" applyFill="1" applyBorder="1" applyAlignment="1">
      <alignment horizontal="center" vertical="center"/>
    </xf>
    <xf numFmtId="166" fontId="13" fillId="2" borderId="3" xfId="1" applyNumberFormat="1" applyFont="1" applyFill="1" applyBorder="1" applyAlignment="1">
      <alignment vertical="center"/>
    </xf>
    <xf numFmtId="164" fontId="5" fillId="2" borderId="3" xfId="1" applyNumberFormat="1" applyFont="1" applyFill="1" applyBorder="1" applyAlignment="1">
      <alignment vertical="center"/>
    </xf>
    <xf numFmtId="43" fontId="5" fillId="0" borderId="0" xfId="1" applyFont="1" applyFill="1" applyBorder="1" applyAlignment="1">
      <alignment vertical="center"/>
    </xf>
    <xf numFmtId="166" fontId="13" fillId="0" borderId="3" xfId="1" applyNumberFormat="1" applyFont="1" applyFill="1" applyBorder="1" applyAlignment="1">
      <alignment vertical="center"/>
    </xf>
    <xf numFmtId="164" fontId="5" fillId="0" borderId="3" xfId="1" applyNumberFormat="1" applyFont="1" applyFill="1" applyBorder="1" applyAlignment="1">
      <alignment vertical="center"/>
    </xf>
    <xf numFmtId="0" fontId="5" fillId="0" borderId="0" xfId="0" applyFont="1" applyAlignment="1">
      <alignment vertical="center"/>
    </xf>
    <xf numFmtId="168" fontId="13" fillId="0" borderId="3" xfId="2" applyNumberFormat="1" applyFont="1" applyFill="1" applyBorder="1" applyAlignment="1">
      <alignment vertical="center"/>
    </xf>
    <xf numFmtId="4" fontId="5" fillId="0" borderId="0" xfId="0" applyNumberFormat="1" applyFont="1"/>
    <xf numFmtId="9" fontId="5" fillId="0" borderId="0" xfId="2" applyFont="1"/>
    <xf numFmtId="0" fontId="5" fillId="0" borderId="0" xfId="0" applyFont="1" applyFill="1" applyBorder="1" applyAlignment="1">
      <alignment horizontal="left" vertical="center" wrapText="1"/>
    </xf>
    <xf numFmtId="164" fontId="13" fillId="2" borderId="0" xfId="1" applyNumberFormat="1" applyFont="1" applyFill="1" applyBorder="1" applyAlignment="1">
      <alignment vertical="center"/>
    </xf>
    <xf numFmtId="164" fontId="5" fillId="2" borderId="0" xfId="1" applyNumberFormat="1" applyFont="1" applyFill="1" applyBorder="1" applyAlignment="1">
      <alignment vertical="center"/>
    </xf>
    <xf numFmtId="43" fontId="5" fillId="0" borderId="0" xfId="1" applyFont="1" applyFill="1" applyBorder="1" applyAlignment="1">
      <alignment horizontal="right" vertical="center"/>
    </xf>
    <xf numFmtId="164" fontId="13" fillId="0" borderId="0" xfId="1" applyNumberFormat="1" applyFont="1" applyFill="1" applyBorder="1" applyAlignment="1">
      <alignment vertical="center"/>
    </xf>
    <xf numFmtId="164" fontId="5" fillId="0" borderId="0" xfId="1" applyNumberFormat="1" applyFont="1" applyFill="1" applyBorder="1" applyAlignment="1">
      <alignment vertical="center"/>
    </xf>
    <xf numFmtId="165" fontId="13" fillId="2" borderId="3" xfId="2" applyNumberFormat="1" applyFont="1" applyFill="1" applyBorder="1" applyAlignment="1">
      <alignment vertical="center"/>
    </xf>
    <xf numFmtId="165" fontId="13" fillId="0" borderId="3" xfId="2" applyNumberFormat="1" applyFont="1" applyFill="1" applyBorder="1" applyAlignment="1">
      <alignment vertical="center"/>
    </xf>
    <xf numFmtId="166" fontId="13" fillId="2" borderId="4" xfId="1" applyNumberFormat="1" applyFont="1" applyFill="1" applyBorder="1" applyAlignment="1">
      <alignment vertical="center"/>
    </xf>
    <xf numFmtId="166" fontId="13" fillId="0" borderId="4" xfId="1" applyNumberFormat="1" applyFont="1" applyFill="1" applyBorder="1" applyAlignment="1">
      <alignment vertical="center"/>
    </xf>
    <xf numFmtId="0" fontId="5" fillId="0" borderId="0" xfId="3" applyFont="1" applyFill="1" applyBorder="1" applyAlignment="1">
      <alignment horizontal="center" vertical="center"/>
    </xf>
    <xf numFmtId="167" fontId="5" fillId="2" borderId="4" xfId="1" applyNumberFormat="1" applyFont="1" applyFill="1" applyBorder="1" applyAlignment="1">
      <alignment vertical="center"/>
    </xf>
    <xf numFmtId="164" fontId="5" fillId="2" borderId="4" xfId="1" applyNumberFormat="1" applyFont="1" applyFill="1" applyBorder="1" applyAlignment="1">
      <alignment vertical="center"/>
    </xf>
    <xf numFmtId="167" fontId="5" fillId="0" borderId="4" xfId="1" applyNumberFormat="1" applyFont="1" applyFill="1" applyBorder="1" applyAlignment="1">
      <alignment vertical="center"/>
    </xf>
    <xf numFmtId="164" fontId="5" fillId="0" borderId="4" xfId="1" applyNumberFormat="1" applyFont="1" applyFill="1" applyBorder="1" applyAlignment="1">
      <alignment vertical="center"/>
    </xf>
    <xf numFmtId="9" fontId="13" fillId="0" borderId="3" xfId="2" applyFont="1" applyFill="1" applyBorder="1" applyAlignment="1">
      <alignment vertical="center"/>
    </xf>
    <xf numFmtId="164" fontId="13" fillId="2" borderId="3" xfId="1" applyNumberFormat="1" applyFont="1" applyFill="1" applyBorder="1" applyAlignment="1">
      <alignment vertical="center"/>
    </xf>
    <xf numFmtId="164" fontId="13" fillId="0" borderId="3" xfId="1" applyNumberFormat="1" applyFont="1" applyFill="1" applyBorder="1" applyAlignment="1">
      <alignment vertical="center"/>
    </xf>
    <xf numFmtId="164" fontId="5" fillId="2" borderId="0" xfId="1" applyNumberFormat="1" applyFont="1" applyFill="1" applyBorder="1" applyAlignment="1">
      <alignment vertical="top"/>
    </xf>
    <xf numFmtId="43" fontId="5" fillId="0" borderId="0" xfId="1" applyFont="1" applyFill="1" applyBorder="1" applyAlignment="1">
      <alignment horizontal="right" vertical="top"/>
    </xf>
    <xf numFmtId="0" fontId="5" fillId="0" borderId="0" xfId="0" applyFont="1" applyAlignment="1">
      <alignment vertical="top"/>
    </xf>
    <xf numFmtId="164" fontId="12" fillId="2" borderId="2" xfId="1" applyNumberFormat="1" applyFont="1" applyFill="1" applyBorder="1" applyAlignment="1">
      <alignment vertical="top"/>
    </xf>
    <xf numFmtId="0" fontId="15" fillId="0" borderId="0" xfId="3" applyFont="1" applyFill="1" applyBorder="1" applyAlignment="1">
      <alignment horizontal="right"/>
    </xf>
    <xf numFmtId="0" fontId="16" fillId="0" borderId="0" xfId="0" applyFont="1" applyFill="1" applyBorder="1" applyAlignment="1">
      <alignment horizontal="left" vertical="top"/>
    </xf>
    <xf numFmtId="0" fontId="18" fillId="0" borderId="0" xfId="0" applyFont="1" applyFill="1" applyBorder="1" applyAlignment="1">
      <alignment vertical="top"/>
    </xf>
    <xf numFmtId="43" fontId="18" fillId="0" borderId="0" xfId="1" applyFont="1" applyFill="1" applyBorder="1" applyAlignment="1">
      <alignment vertical="top"/>
    </xf>
    <xf numFmtId="164" fontId="18" fillId="0" borderId="0" xfId="1" applyNumberFormat="1" applyFont="1" applyFill="1" applyBorder="1" applyAlignment="1">
      <alignment vertical="top"/>
    </xf>
    <xf numFmtId="0" fontId="18" fillId="0" borderId="0" xfId="0" applyFont="1"/>
    <xf numFmtId="0" fontId="4" fillId="0" borderId="0" xfId="0" applyFont="1" applyFill="1" applyBorder="1" applyAlignment="1">
      <alignment horizontal="left" vertical="top"/>
    </xf>
    <xf numFmtId="164" fontId="13" fillId="2" borderId="0" xfId="1" applyNumberFormat="1" applyFont="1" applyFill="1" applyBorder="1" applyAlignment="1"/>
    <xf numFmtId="164" fontId="5" fillId="2" borderId="0" xfId="1" applyNumberFormat="1" applyFont="1" applyFill="1" applyBorder="1" applyAlignment="1"/>
    <xf numFmtId="164" fontId="13" fillId="0" borderId="0" xfId="1" applyNumberFormat="1" applyFont="1" applyFill="1" applyBorder="1" applyAlignment="1"/>
    <xf numFmtId="164" fontId="5" fillId="0" borderId="0" xfId="1" applyNumberFormat="1" applyFont="1" applyFill="1" applyBorder="1" applyAlignment="1"/>
    <xf numFmtId="0" fontId="5" fillId="0" borderId="0" xfId="0" applyFont="1" applyAlignment="1"/>
    <xf numFmtId="164" fontId="12" fillId="2" borderId="2" xfId="1" applyNumberFormat="1" applyFont="1" applyFill="1" applyBorder="1" applyAlignment="1"/>
    <xf numFmtId="165" fontId="12" fillId="2" borderId="2" xfId="2" applyNumberFormat="1" applyFont="1" applyFill="1" applyBorder="1" applyAlignment="1"/>
    <xf numFmtId="43" fontId="12" fillId="0" borderId="0" xfId="1" applyFont="1" applyFill="1" applyBorder="1" applyAlignment="1"/>
    <xf numFmtId="164" fontId="12" fillId="0" borderId="2" xfId="1" applyNumberFormat="1" applyFont="1" applyFill="1" applyBorder="1" applyAlignment="1"/>
    <xf numFmtId="165" fontId="12" fillId="0" borderId="2" xfId="2" applyNumberFormat="1" applyFont="1" applyFill="1" applyBorder="1" applyAlignment="1"/>
    <xf numFmtId="43" fontId="5" fillId="0" borderId="0" xfId="1" applyFont="1" applyFill="1" applyBorder="1" applyAlignment="1"/>
    <xf numFmtId="169" fontId="5" fillId="0" borderId="0" xfId="0" applyNumberFormat="1" applyFont="1"/>
    <xf numFmtId="9" fontId="5" fillId="2" borderId="3" xfId="2" applyFont="1" applyFill="1" applyBorder="1" applyAlignment="1">
      <alignment vertical="center"/>
    </xf>
    <xf numFmtId="165" fontId="5" fillId="2" borderId="3" xfId="2" applyNumberFormat="1" applyFont="1" applyFill="1" applyBorder="1" applyAlignment="1">
      <alignment vertical="center"/>
    </xf>
    <xf numFmtId="43" fontId="5" fillId="0" borderId="0" xfId="1" applyNumberFormat="1" applyFont="1"/>
    <xf numFmtId="170" fontId="5" fillId="0" borderId="0" xfId="1" applyNumberFormat="1" applyFont="1"/>
    <xf numFmtId="170" fontId="5" fillId="0" borderId="0" xfId="2" applyNumberFormat="1" applyFont="1"/>
    <xf numFmtId="164" fontId="5" fillId="0" borderId="0" xfId="2" applyNumberFormat="1" applyFont="1"/>
    <xf numFmtId="171" fontId="5" fillId="0" borderId="0" xfId="0" applyNumberFormat="1" applyFont="1"/>
    <xf numFmtId="0" fontId="17" fillId="0" borderId="0" xfId="0" applyFont="1" applyFill="1" applyBorder="1" applyAlignment="1">
      <alignment horizontal="left" vertical="top"/>
    </xf>
    <xf numFmtId="0" fontId="17" fillId="0" borderId="0" xfId="0" applyFont="1" applyFill="1" applyBorder="1" applyAlignment="1">
      <alignment horizontal="left" vertical="top" wrapText="1"/>
    </xf>
    <xf numFmtId="0" fontId="5" fillId="0" borderId="4" xfId="0" applyFont="1" applyFill="1" applyBorder="1" applyAlignment="1">
      <alignment horizontal="left" vertical="center" wrapText="1"/>
    </xf>
    <xf numFmtId="0" fontId="4" fillId="0" borderId="5" xfId="0" applyFont="1" applyFill="1" applyBorder="1" applyAlignment="1">
      <alignment horizontal="left"/>
    </xf>
    <xf numFmtId="0" fontId="12" fillId="0" borderId="2" xfId="0" applyFont="1" applyFill="1" applyBorder="1" applyAlignment="1">
      <alignment horizontal="left" wrapText="1"/>
    </xf>
    <xf numFmtId="0" fontId="5" fillId="0" borderId="6" xfId="0" applyFont="1" applyFill="1" applyBorder="1" applyAlignment="1">
      <alignment horizontal="left" wrapText="1"/>
    </xf>
    <xf numFmtId="0" fontId="5" fillId="0" borderId="3" xfId="0" applyFont="1" applyFill="1" applyBorder="1" applyAlignment="1">
      <alignment horizontal="left" vertical="center" wrapText="1"/>
    </xf>
    <xf numFmtId="0" fontId="5" fillId="0" borderId="5" xfId="0" applyFont="1" applyFill="1" applyBorder="1" applyAlignment="1">
      <alignment horizontal="left" vertical="center" wrapText="1"/>
    </xf>
    <xf numFmtId="0" fontId="5" fillId="0" borderId="5" xfId="0" applyFont="1" applyFill="1" applyBorder="1" applyAlignment="1">
      <alignment horizontal="left" wrapText="1"/>
    </xf>
    <xf numFmtId="0" fontId="7" fillId="0" borderId="1" xfId="0" applyFont="1" applyFill="1" applyBorder="1" applyAlignment="1">
      <alignment wrapText="1"/>
    </xf>
    <xf numFmtId="0" fontId="12" fillId="0" borderId="2" xfId="0" applyFont="1" applyFill="1" applyBorder="1" applyAlignment="1">
      <alignment horizontal="left" vertical="top" wrapText="1"/>
    </xf>
    <xf numFmtId="0" fontId="4" fillId="0" borderId="5" xfId="0" applyFont="1" applyFill="1" applyBorder="1" applyAlignment="1">
      <alignment horizontal="left" vertical="top"/>
    </xf>
    <xf numFmtId="0" fontId="5" fillId="0" borderId="6" xfId="0" applyFont="1" applyFill="1" applyBorder="1" applyAlignment="1">
      <alignment horizontal="left" vertical="top" wrapText="1"/>
    </xf>
    <xf numFmtId="0" fontId="5" fillId="0" borderId="5" xfId="0" applyFont="1" applyFill="1" applyBorder="1" applyAlignment="1">
      <alignment horizontal="left" vertical="top" wrapText="1"/>
    </xf>
    <xf numFmtId="0" fontId="16" fillId="0" borderId="0" xfId="0" applyFont="1" applyFill="1" applyBorder="1" applyAlignment="1">
      <alignment vertical="top"/>
    </xf>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 Target="richData/rdrichvalue.xml"/><Relationship Id="rId13" Type="http://schemas.openxmlformats.org/officeDocument/2006/relationships/customXml" Target="../customXml/item2.xml"/><Relationship Id="rId3" Type="http://schemas.openxmlformats.org/officeDocument/2006/relationships/theme" Target="theme/theme1.xml"/><Relationship Id="rId7" Type="http://schemas.microsoft.com/office/2022/10/relationships/richValueRel" Target="richData/richValueRel.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eetMetadata" Target="metadata.xml"/><Relationship Id="rId11" Type="http://schemas.openxmlformats.org/officeDocument/2006/relationships/calcChain" Target="calcChain.xml"/><Relationship Id="rId5" Type="http://schemas.openxmlformats.org/officeDocument/2006/relationships/sharedStrings" Target="sharedStrings.xml"/><Relationship Id="rId10" Type="http://schemas.microsoft.com/office/2017/06/relationships/rdRichValueTypes" Target="richData/rdRichValueTypes.xml"/><Relationship Id="rId4" Type="http://schemas.openxmlformats.org/officeDocument/2006/relationships/styles" Target="styles.xml"/><Relationship Id="rId9" Type="http://schemas.microsoft.com/office/2017/06/relationships/rdRichValueStructure" Target="richData/rdrichvaluestructure.xml"/><Relationship Id="rId14" Type="http://schemas.openxmlformats.org/officeDocument/2006/relationships/customXml" Target="../customXml/item3.xml"/></Relationships>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Stadler">
  <a:themeElements>
    <a:clrScheme name="Stadler Colors">
      <a:dk1>
        <a:srgbClr val="000000"/>
      </a:dk1>
      <a:lt1>
        <a:srgbClr val="FFFFFF"/>
      </a:lt1>
      <a:dk2>
        <a:srgbClr val="0B3F75"/>
      </a:dk2>
      <a:lt2>
        <a:srgbClr val="CBC4BC"/>
      </a:lt2>
      <a:accent1>
        <a:srgbClr val="1E5A9A"/>
      </a:accent1>
      <a:accent2>
        <a:srgbClr val="7D9AAA"/>
      </a:accent2>
      <a:accent3>
        <a:srgbClr val="005E5D"/>
      </a:accent3>
      <a:accent4>
        <a:srgbClr val="00B5E2"/>
      </a:accent4>
      <a:accent5>
        <a:srgbClr val="A8AD00"/>
      </a:accent5>
      <a:accent6>
        <a:srgbClr val="7C2855"/>
      </a:accent6>
      <a:hlink>
        <a:srgbClr val="0B3F75"/>
      </a:hlink>
      <a:folHlink>
        <a:srgbClr val="7C2855"/>
      </a:folHlink>
    </a:clrScheme>
    <a:fontScheme name="Stadler Fonts">
      <a:majorFont>
        <a:latin typeface="Montserrat SemiBold"/>
        <a:ea typeface=""/>
        <a:cs typeface=""/>
      </a:majorFont>
      <a:minorFont>
        <a:latin typeface="Montserra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custClrLst>
    <a:custClr name="Medium Warm Gray">
      <a:srgbClr val="ACA39A"/>
    </a:custClr>
    <a:custClr name="Dark Warm Gray">
      <a:srgbClr val="83786F"/>
    </a:custClr>
    <a:custClr name="Medium Petrol">
      <a:srgbClr val="009CA6"/>
    </a:custClr>
    <a:custClr name="Medium Red">
      <a:srgbClr val="A76389"/>
    </a:custClr>
    <a:custClr name="Dark Green">
      <a:srgbClr val="76881D"/>
    </a:custClr>
    <a:custClr name="Light Red">
      <a:srgbClr val="C6B0BC"/>
    </a:custClr>
    <a:custClr name="Light Petrol">
      <a:srgbClr val="6DCDBD"/>
    </a:custClr>
    <a:custClr name="Light Warm Gray">
      <a:srgbClr val="DFDAD5"/>
    </a:custClr>
    <a:custClr name="Yellow">
      <a:srgbClr val="C4D600"/>
    </a:custClr>
  </a:custClrLst>
  <a:extLst>
    <a:ext uri="{05A4C25C-085E-4340-85A3-A5531E510DB2}">
      <thm15:themeFamily xmlns:thm15="http://schemas.microsoft.com/office/thememl/2012/main" name="Stadler" id="{271C8375-8A87-48ED-8AA2-870D3CE3A3D6}" vid="{1A59F66E-566E-4839-98DE-623C11FFD1FD}"/>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B1:R55"/>
  <sheetViews>
    <sheetView showGridLines="0" tabSelected="1" zoomScale="130" zoomScaleNormal="130" zoomScaleSheetLayoutView="145" workbookViewId="0">
      <selection activeCell="C2" sqref="C2"/>
    </sheetView>
  </sheetViews>
  <sheetFormatPr defaultColWidth="9.140625" defaultRowHeight="13.5" x14ac:dyDescent="0.25"/>
  <cols>
    <col min="1" max="1" width="9.140625" style="7"/>
    <col min="2" max="2" width="1.140625" style="70" customWidth="1"/>
    <col min="3" max="3" width="42.28515625" style="2" customWidth="1"/>
    <col min="4" max="4" width="1.7109375" style="3" customWidth="1"/>
    <col min="5" max="5" width="17.7109375" style="4" customWidth="1"/>
    <col min="6" max="6" width="13.140625" style="4" customWidth="1"/>
    <col min="7" max="7" width="1.7109375" style="4" customWidth="1"/>
    <col min="8" max="8" width="17.7109375" style="5" customWidth="1"/>
    <col min="9" max="9" width="13.140625" style="5" customWidth="1"/>
    <col min="10" max="10" width="2.140625" style="6" customWidth="1"/>
    <col min="11" max="11" width="13.140625" style="5" customWidth="1"/>
    <col min="12" max="12" width="9.140625" style="7"/>
    <col min="13" max="13" width="10.5703125" style="7" bestFit="1" customWidth="1"/>
    <col min="14" max="16384" width="9.140625" style="7"/>
  </cols>
  <sheetData>
    <row r="1" spans="2:14" ht="21" x14ac:dyDescent="0.25">
      <c r="B1" s="1" t="s">
        <v>0</v>
      </c>
      <c r="K1" s="47" t="e" vm="1">
        <v>#VALUE!</v>
      </c>
    </row>
    <row r="2" spans="2:14" ht="21" x14ac:dyDescent="0.25">
      <c r="B2" s="8"/>
    </row>
    <row r="3" spans="2:14" ht="21" x14ac:dyDescent="0.25">
      <c r="B3" s="8"/>
      <c r="C3" s="3"/>
    </row>
    <row r="4" spans="2:14" ht="33" customHeight="1" thickBot="1" x14ac:dyDescent="0.3">
      <c r="B4" s="99" t="s">
        <v>1</v>
      </c>
      <c r="C4" s="99"/>
      <c r="D4" s="9"/>
      <c r="E4" s="10">
        <v>2025</v>
      </c>
      <c r="F4" s="11" t="s">
        <v>2</v>
      </c>
      <c r="G4" s="12"/>
      <c r="H4" s="13">
        <v>2024</v>
      </c>
      <c r="I4" s="14" t="s">
        <v>2</v>
      </c>
      <c r="J4" s="15"/>
      <c r="K4" s="14" t="s">
        <v>3</v>
      </c>
    </row>
    <row r="5" spans="2:14" ht="14.25" thickTop="1" x14ac:dyDescent="0.25">
      <c r="B5" s="16"/>
      <c r="C5" s="17"/>
      <c r="D5" s="18"/>
      <c r="E5" s="19"/>
      <c r="F5" s="19"/>
      <c r="G5" s="20"/>
      <c r="H5" s="20"/>
      <c r="I5" s="20"/>
      <c r="K5" s="20"/>
    </row>
    <row r="6" spans="2:14" s="6" customFormat="1" ht="14.25" thickBot="1" x14ac:dyDescent="0.3">
      <c r="B6" s="100" t="s">
        <v>4</v>
      </c>
      <c r="C6" s="100"/>
      <c r="D6" s="21"/>
      <c r="E6" s="22"/>
      <c r="F6" s="23"/>
      <c r="G6" s="24"/>
      <c r="H6" s="25"/>
      <c r="I6" s="26"/>
      <c r="K6" s="25"/>
    </row>
    <row r="7" spans="2:14" s="6" customFormat="1" ht="6.75" customHeight="1" x14ac:dyDescent="0.25">
      <c r="B7" s="27"/>
      <c r="C7" s="27"/>
      <c r="D7" s="28"/>
      <c r="E7" s="29"/>
      <c r="F7" s="29"/>
      <c r="G7" s="30"/>
      <c r="H7" s="31"/>
      <c r="I7" s="31"/>
      <c r="K7" s="31"/>
    </row>
    <row r="8" spans="2:14" s="6" customFormat="1" x14ac:dyDescent="0.25">
      <c r="B8" s="96" t="s">
        <v>5</v>
      </c>
      <c r="C8" s="96"/>
      <c r="D8" s="32"/>
      <c r="E8" s="33">
        <v>6121.6130000000003</v>
      </c>
      <c r="F8" s="34"/>
      <c r="G8" s="35"/>
      <c r="H8" s="36">
        <v>6367.9669999999996</v>
      </c>
      <c r="I8" s="37"/>
      <c r="J8" s="38"/>
      <c r="K8" s="39">
        <f>E8/H8-1</f>
        <v>-3.8686444197967629E-2</v>
      </c>
      <c r="M8" s="40"/>
      <c r="N8" s="85"/>
    </row>
    <row r="9" spans="2:14" s="6" customFormat="1" ht="12.6" customHeight="1" x14ac:dyDescent="0.25">
      <c r="B9" s="92" t="s">
        <v>30</v>
      </c>
      <c r="C9" s="92"/>
      <c r="D9" s="32"/>
      <c r="E9" s="33">
        <v>32286.377</v>
      </c>
      <c r="F9" s="34"/>
      <c r="G9" s="35"/>
      <c r="H9" s="36">
        <v>29180.269</v>
      </c>
      <c r="I9" s="37"/>
      <c r="J9" s="38"/>
      <c r="K9" s="39">
        <f>E9/H9-1</f>
        <v>0.10644548890210714</v>
      </c>
      <c r="M9" s="40"/>
      <c r="N9" s="41"/>
    </row>
    <row r="10" spans="2:14" s="6" customFormat="1" ht="6.75" customHeight="1" collapsed="1" x14ac:dyDescent="0.25">
      <c r="B10" s="42"/>
      <c r="C10" s="42"/>
      <c r="D10" s="32"/>
      <c r="E10" s="43"/>
      <c r="F10" s="44"/>
      <c r="G10" s="45"/>
      <c r="H10" s="46"/>
      <c r="I10" s="47"/>
      <c r="J10" s="38"/>
      <c r="K10" s="46"/>
      <c r="M10" s="40"/>
      <c r="N10" s="41"/>
    </row>
    <row r="11" spans="2:14" s="6" customFormat="1" ht="12.75" customHeight="1" x14ac:dyDescent="0.25">
      <c r="B11" s="96" t="s">
        <v>6</v>
      </c>
      <c r="C11" s="96"/>
      <c r="D11" s="32"/>
      <c r="E11" s="33">
        <v>3679.25</v>
      </c>
      <c r="F11" s="48">
        <f>+E11/E$11</f>
        <v>1</v>
      </c>
      <c r="G11" s="35"/>
      <c r="H11" s="36">
        <v>3255.5949999999998</v>
      </c>
      <c r="I11" s="49">
        <f>+H11/H$11</f>
        <v>1</v>
      </c>
      <c r="J11" s="38"/>
      <c r="K11" s="39">
        <f t="shared" ref="K11:K16" si="0">E11/H11-1</f>
        <v>0.13013135847671475</v>
      </c>
      <c r="M11" s="40"/>
      <c r="N11" s="41"/>
    </row>
    <row r="12" spans="2:14" s="6" customFormat="1" ht="12.75" customHeight="1" x14ac:dyDescent="0.25">
      <c r="B12" s="92" t="s">
        <v>31</v>
      </c>
      <c r="C12" s="92"/>
      <c r="D12" s="32"/>
      <c r="E12" s="50">
        <v>420.19200000000001</v>
      </c>
      <c r="F12" s="48">
        <f>+E12/E$11</f>
        <v>0.11420588435143032</v>
      </c>
      <c r="G12" s="45"/>
      <c r="H12" s="51">
        <v>370.911</v>
      </c>
      <c r="I12" s="49">
        <f>+H12/H$11</f>
        <v>0.11393032610014453</v>
      </c>
      <c r="J12" s="38"/>
      <c r="K12" s="39">
        <f t="shared" si="0"/>
        <v>0.13286475731374914</v>
      </c>
      <c r="M12" s="40"/>
      <c r="N12" s="41"/>
    </row>
    <row r="13" spans="2:14" s="6" customFormat="1" ht="12.75" customHeight="1" x14ac:dyDescent="0.25">
      <c r="B13" s="92" t="s">
        <v>32</v>
      </c>
      <c r="C13" s="92"/>
      <c r="D13" s="32"/>
      <c r="E13" s="50">
        <v>278.45100000000002</v>
      </c>
      <c r="F13" s="48">
        <f>+E13/E$11</f>
        <v>7.5681456818645104E-2</v>
      </c>
      <c r="G13" s="45"/>
      <c r="H13" s="51">
        <v>217.69</v>
      </c>
      <c r="I13" s="49">
        <f>+H13/H$11</f>
        <v>6.6866425338532598E-2</v>
      </c>
      <c r="J13" s="38"/>
      <c r="K13" s="39">
        <f t="shared" si="0"/>
        <v>0.27911709311406141</v>
      </c>
      <c r="M13" s="40"/>
      <c r="N13" s="41"/>
    </row>
    <row r="14" spans="2:14" s="6" customFormat="1" ht="12.75" customHeight="1" x14ac:dyDescent="0.25">
      <c r="B14" s="92" t="s">
        <v>7</v>
      </c>
      <c r="C14" s="92"/>
      <c r="D14" s="32"/>
      <c r="E14" s="50">
        <v>160.571</v>
      </c>
      <c r="F14" s="48">
        <f>+E14/E$11</f>
        <v>4.3642318407284095E-2</v>
      </c>
      <c r="G14" s="45"/>
      <c r="H14" s="51">
        <v>100.48099999999999</v>
      </c>
      <c r="I14" s="49">
        <f>+H14/H$11</f>
        <v>3.0864097039097309E-2</v>
      </c>
      <c r="J14" s="38"/>
      <c r="K14" s="39">
        <f t="shared" si="0"/>
        <v>0.59802350693165884</v>
      </c>
      <c r="M14" s="40"/>
      <c r="N14" s="41"/>
    </row>
    <row r="15" spans="2:14" s="6" customFormat="1" ht="12.75" customHeight="1" x14ac:dyDescent="0.25">
      <c r="B15" s="92" t="s">
        <v>8</v>
      </c>
      <c r="C15" s="92"/>
      <c r="D15" s="32"/>
      <c r="E15" s="50">
        <v>100.664</v>
      </c>
      <c r="F15" s="48">
        <f>+E15/E$11</f>
        <v>2.7359923897533465E-2</v>
      </c>
      <c r="G15" s="45"/>
      <c r="H15" s="51">
        <v>54.966000000000001</v>
      </c>
      <c r="I15" s="49">
        <f>+H15/H$11</f>
        <v>1.688354970443191E-2</v>
      </c>
      <c r="J15" s="38"/>
      <c r="K15" s="39">
        <f t="shared" si="0"/>
        <v>0.83138667539933775</v>
      </c>
      <c r="M15" s="40"/>
      <c r="N15" s="41"/>
    </row>
    <row r="16" spans="2:14" s="6" customFormat="1" ht="12.75" customHeight="1" x14ac:dyDescent="0.25">
      <c r="B16" s="92" t="s">
        <v>9</v>
      </c>
      <c r="C16" s="92"/>
      <c r="D16" s="52"/>
      <c r="E16" s="53">
        <v>0.88041937664379744</v>
      </c>
      <c r="F16" s="54"/>
      <c r="G16" s="45"/>
      <c r="H16" s="55">
        <v>0.38421243626358531</v>
      </c>
      <c r="I16" s="56"/>
      <c r="J16" s="38"/>
      <c r="K16" s="39">
        <f t="shared" si="0"/>
        <v>1.2914910959305703</v>
      </c>
      <c r="M16" s="40"/>
      <c r="N16" s="41"/>
    </row>
    <row r="17" spans="2:18" s="6" customFormat="1" ht="6.75" customHeight="1" collapsed="1" x14ac:dyDescent="0.25">
      <c r="B17" s="42"/>
      <c r="C17" s="42"/>
      <c r="D17" s="32"/>
      <c r="E17" s="43"/>
      <c r="F17" s="44"/>
      <c r="G17" s="45"/>
      <c r="H17" s="46"/>
      <c r="I17" s="47"/>
      <c r="J17" s="38"/>
      <c r="K17" s="46"/>
      <c r="M17" s="40"/>
      <c r="N17" s="41"/>
    </row>
    <row r="18" spans="2:18" s="6" customFormat="1" ht="12.75" customHeight="1" x14ac:dyDescent="0.25">
      <c r="B18" s="96" t="s">
        <v>29</v>
      </c>
      <c r="C18" s="96"/>
      <c r="D18" s="32"/>
      <c r="E18" s="33">
        <v>-349.09800000000001</v>
      </c>
      <c r="F18" s="34"/>
      <c r="G18" s="35"/>
      <c r="H18" s="36">
        <v>286.40100000000001</v>
      </c>
      <c r="I18" s="37"/>
      <c r="J18" s="38"/>
      <c r="K18" s="39"/>
      <c r="L18" s="41"/>
      <c r="M18" s="40"/>
      <c r="N18" s="41"/>
    </row>
    <row r="19" spans="2:18" s="6" customFormat="1" ht="12.75" customHeight="1" x14ac:dyDescent="0.25">
      <c r="B19" s="92" t="s">
        <v>33</v>
      </c>
      <c r="C19" s="92"/>
      <c r="D19" s="32"/>
      <c r="E19" s="33">
        <v>277.7</v>
      </c>
      <c r="F19" s="34"/>
      <c r="G19" s="35"/>
      <c r="H19" s="36">
        <v>232.93100000000001</v>
      </c>
      <c r="I19" s="37"/>
      <c r="J19" s="38"/>
      <c r="K19" s="39"/>
      <c r="M19" s="40"/>
      <c r="N19" s="41"/>
    </row>
    <row r="20" spans="2:18" s="6" customFormat="1" ht="12.75" customHeight="1" x14ac:dyDescent="0.25">
      <c r="B20" s="92" t="s">
        <v>34</v>
      </c>
      <c r="C20" s="92"/>
      <c r="D20" s="32"/>
      <c r="E20" s="33">
        <v>-588.35299999999995</v>
      </c>
      <c r="F20" s="34"/>
      <c r="G20" s="35"/>
      <c r="H20" s="36">
        <v>140.113</v>
      </c>
      <c r="I20" s="37"/>
      <c r="J20" s="38"/>
      <c r="K20" s="39"/>
      <c r="M20" s="40"/>
      <c r="N20" s="41"/>
    </row>
    <row r="21" spans="2:18" s="6" customFormat="1" ht="6.75" customHeight="1" x14ac:dyDescent="0.25">
      <c r="B21" s="97"/>
      <c r="C21" s="97"/>
      <c r="D21" s="32"/>
      <c r="E21" s="43"/>
      <c r="F21" s="43"/>
      <c r="G21" s="45"/>
      <c r="H21" s="46"/>
      <c r="I21" s="46"/>
      <c r="J21" s="38"/>
      <c r="K21" s="46"/>
      <c r="M21" s="40"/>
      <c r="N21" s="41"/>
    </row>
    <row r="22" spans="2:18" s="6" customFormat="1" ht="12.75" customHeight="1" x14ac:dyDescent="0.25">
      <c r="B22" s="96" t="s">
        <v>35</v>
      </c>
      <c r="C22" s="96"/>
      <c r="D22" s="32"/>
      <c r="E22" s="33">
        <v>-421.84300000000002</v>
      </c>
      <c r="F22" s="34"/>
      <c r="G22" s="35"/>
      <c r="H22" s="36">
        <v>-1010.947</v>
      </c>
      <c r="I22" s="37"/>
      <c r="J22" s="38"/>
      <c r="K22" s="57"/>
      <c r="M22" s="40"/>
      <c r="N22" s="41"/>
    </row>
    <row r="23" spans="2:18" s="6" customFormat="1" ht="12.75" customHeight="1" x14ac:dyDescent="0.25">
      <c r="B23" s="92" t="s">
        <v>36</v>
      </c>
      <c r="C23" s="92"/>
      <c r="D23" s="32"/>
      <c r="E23" s="33">
        <v>-1140.42</v>
      </c>
      <c r="F23" s="34"/>
      <c r="G23" s="35"/>
      <c r="H23" s="36">
        <v>-1726.5709999999999</v>
      </c>
      <c r="I23" s="37"/>
      <c r="J23" s="38"/>
      <c r="K23" s="57"/>
      <c r="M23" s="40"/>
      <c r="N23" s="41"/>
    </row>
    <row r="24" spans="2:18" s="6" customFormat="1" ht="12.75" customHeight="1" x14ac:dyDescent="0.25">
      <c r="B24" s="92" t="s">
        <v>37</v>
      </c>
      <c r="C24" s="92"/>
      <c r="D24" s="32"/>
      <c r="E24" s="33">
        <v>-275.45299999999997</v>
      </c>
      <c r="F24" s="34"/>
      <c r="G24" s="35"/>
      <c r="H24" s="36">
        <v>368.024</v>
      </c>
      <c r="I24" s="37"/>
      <c r="J24" s="38"/>
      <c r="K24" s="57"/>
      <c r="M24" s="40"/>
      <c r="N24" s="41"/>
    </row>
    <row r="25" spans="2:18" s="6" customFormat="1" ht="12.75" customHeight="1" x14ac:dyDescent="0.25">
      <c r="B25" s="92" t="s">
        <v>38</v>
      </c>
      <c r="C25" s="92"/>
      <c r="D25" s="32"/>
      <c r="E25" s="33">
        <v>856.22199999999998</v>
      </c>
      <c r="F25" s="34"/>
      <c r="G25" s="35"/>
      <c r="H25" s="36">
        <v>774.07899999999995</v>
      </c>
      <c r="I25" s="37"/>
      <c r="J25" s="38"/>
      <c r="K25" s="57"/>
      <c r="M25" s="40"/>
      <c r="N25" s="41"/>
    </row>
    <row r="26" spans="2:18" s="6" customFormat="1" ht="6.75" customHeight="1" x14ac:dyDescent="0.25">
      <c r="B26" s="97"/>
      <c r="C26" s="97"/>
      <c r="D26" s="32"/>
      <c r="E26" s="43"/>
      <c r="F26" s="43"/>
      <c r="G26" s="45"/>
      <c r="H26" s="46"/>
      <c r="I26" s="46"/>
      <c r="J26" s="38"/>
      <c r="K26" s="46"/>
      <c r="M26" s="40"/>
      <c r="N26" s="41"/>
    </row>
    <row r="27" spans="2:18" s="6" customFormat="1" ht="12.75" customHeight="1" x14ac:dyDescent="0.25">
      <c r="B27" s="96" t="s">
        <v>10</v>
      </c>
      <c r="C27" s="96"/>
      <c r="D27" s="32"/>
      <c r="E27" s="58">
        <v>17119</v>
      </c>
      <c r="F27" s="34"/>
      <c r="G27" s="35"/>
      <c r="H27" s="59">
        <v>15203</v>
      </c>
      <c r="I27" s="37"/>
      <c r="J27" s="38"/>
      <c r="K27" s="39">
        <f>E27/H27-1</f>
        <v>0.12602775767940533</v>
      </c>
      <c r="M27" s="40"/>
      <c r="N27" s="88"/>
    </row>
    <row r="28" spans="2:18" s="6" customFormat="1" ht="6.75" customHeight="1" collapsed="1" x14ac:dyDescent="0.25">
      <c r="B28" s="98"/>
      <c r="C28" s="98"/>
      <c r="D28" s="28"/>
      <c r="E28" s="71"/>
      <c r="F28" s="72"/>
      <c r="G28" s="30"/>
      <c r="H28" s="73"/>
      <c r="I28" s="74"/>
      <c r="J28" s="75"/>
      <c r="K28" s="73"/>
      <c r="M28" s="40"/>
      <c r="N28" s="41"/>
    </row>
    <row r="29" spans="2:18" ht="13.5" customHeight="1" thickBot="1" x14ac:dyDescent="0.3">
      <c r="B29" s="94" t="s">
        <v>23</v>
      </c>
      <c r="C29" s="94"/>
      <c r="E29" s="76"/>
      <c r="F29" s="77"/>
      <c r="G29" s="78"/>
      <c r="H29" s="79"/>
      <c r="I29" s="80"/>
      <c r="J29" s="75"/>
      <c r="K29" s="79"/>
      <c r="M29" s="40"/>
      <c r="N29" s="41"/>
      <c r="O29" s="6"/>
      <c r="P29" s="6"/>
      <c r="Q29" s="6"/>
      <c r="R29" s="6"/>
    </row>
    <row r="30" spans="2:18" s="6" customFormat="1" ht="6.75" customHeight="1" x14ac:dyDescent="0.25">
      <c r="B30" s="95"/>
      <c r="C30" s="95"/>
      <c r="D30" s="28"/>
      <c r="E30" s="71"/>
      <c r="F30" s="71"/>
      <c r="G30" s="30"/>
      <c r="H30" s="73"/>
      <c r="I30" s="73"/>
      <c r="J30" s="75"/>
      <c r="K30" s="73"/>
      <c r="M30" s="40"/>
      <c r="N30" s="41"/>
    </row>
    <row r="31" spans="2:18" s="6" customFormat="1" ht="13.15" customHeight="1" x14ac:dyDescent="0.25">
      <c r="B31" s="96" t="s">
        <v>5</v>
      </c>
      <c r="C31" s="96"/>
      <c r="D31" s="32"/>
      <c r="E31" s="33">
        <v>4439.8370000000004</v>
      </c>
      <c r="F31" s="34"/>
      <c r="G31" s="35"/>
      <c r="H31" s="36">
        <v>4830.6980000000003</v>
      </c>
      <c r="I31" s="37"/>
      <c r="J31" s="38"/>
      <c r="K31" s="39">
        <f>+E31/H31-1</f>
        <v>-8.0911909624654665E-2</v>
      </c>
      <c r="M31" s="40"/>
      <c r="N31" s="86"/>
    </row>
    <row r="32" spans="2:18" s="6" customFormat="1" ht="13.15" customHeight="1" x14ac:dyDescent="0.25">
      <c r="B32" s="92" t="s">
        <v>30</v>
      </c>
      <c r="C32" s="92"/>
      <c r="D32" s="32"/>
      <c r="E32" s="33">
        <v>22387.795999999998</v>
      </c>
      <c r="F32" s="83"/>
      <c r="G32" s="35"/>
      <c r="H32" s="36">
        <v>20926.508000000002</v>
      </c>
      <c r="I32" s="37"/>
      <c r="J32" s="38"/>
      <c r="K32" s="39">
        <f>+E32/H32-1</f>
        <v>6.9829519573929799E-2</v>
      </c>
      <c r="M32" s="89"/>
      <c r="N32" s="86"/>
    </row>
    <row r="33" spans="2:18" s="6" customFormat="1" ht="13.15" customHeight="1" x14ac:dyDescent="0.25">
      <c r="B33" s="92" t="s">
        <v>11</v>
      </c>
      <c r="C33" s="92"/>
      <c r="D33" s="32"/>
      <c r="E33" s="33">
        <v>2954.364</v>
      </c>
      <c r="F33" s="48">
        <f>+E33/E$11</f>
        <v>0.80297995515390364</v>
      </c>
      <c r="G33" s="35"/>
      <c r="H33" s="36">
        <v>2696.2139999999999</v>
      </c>
      <c r="I33" s="49">
        <f>+H33/H$11</f>
        <v>0.82817856643716437</v>
      </c>
      <c r="J33" s="38"/>
      <c r="K33" s="39">
        <f>+E33/H33-1</f>
        <v>9.5745367392944258E-2</v>
      </c>
      <c r="M33" s="40"/>
      <c r="N33" s="87"/>
    </row>
    <row r="34" spans="2:18" ht="6.75" customHeight="1" x14ac:dyDescent="0.25">
      <c r="B34" s="93"/>
      <c r="C34" s="93"/>
      <c r="E34" s="71"/>
      <c r="F34" s="71"/>
      <c r="G34" s="81"/>
      <c r="H34" s="74"/>
      <c r="I34" s="74"/>
      <c r="J34" s="75"/>
      <c r="K34" s="74"/>
      <c r="M34" s="40"/>
      <c r="N34" s="87"/>
      <c r="O34" s="6"/>
      <c r="P34" s="6"/>
      <c r="Q34" s="6"/>
      <c r="R34" s="6"/>
    </row>
    <row r="35" spans="2:18" ht="13.5" customHeight="1" thickBot="1" x14ac:dyDescent="0.3">
      <c r="B35" s="94" t="s">
        <v>24</v>
      </c>
      <c r="C35" s="94"/>
      <c r="E35" s="76"/>
      <c r="F35" s="77"/>
      <c r="G35" s="78"/>
      <c r="H35" s="79"/>
      <c r="I35" s="80"/>
      <c r="J35" s="75"/>
      <c r="K35" s="79"/>
      <c r="M35" s="40"/>
      <c r="N35" s="87"/>
      <c r="O35" s="6"/>
      <c r="P35" s="6"/>
      <c r="Q35" s="6"/>
      <c r="R35" s="6"/>
    </row>
    <row r="36" spans="2:18" s="6" customFormat="1" ht="6.75" customHeight="1" x14ac:dyDescent="0.25">
      <c r="B36" s="95"/>
      <c r="C36" s="95"/>
      <c r="D36" s="28"/>
      <c r="E36" s="71"/>
      <c r="F36" s="71"/>
      <c r="G36" s="30"/>
      <c r="H36" s="73"/>
      <c r="I36" s="73"/>
      <c r="J36" s="75"/>
      <c r="K36" s="73"/>
      <c r="M36" s="40"/>
      <c r="N36" s="87"/>
    </row>
    <row r="37" spans="2:18" s="6" customFormat="1" ht="13.15" customHeight="1" x14ac:dyDescent="0.25">
      <c r="B37" s="96" t="s">
        <v>5</v>
      </c>
      <c r="C37" s="96"/>
      <c r="D37" s="32"/>
      <c r="E37" s="33">
        <v>1578.547</v>
      </c>
      <c r="F37" s="34"/>
      <c r="G37" s="35"/>
      <c r="H37" s="36">
        <v>1017.1559999999999</v>
      </c>
      <c r="I37" s="37"/>
      <c r="J37" s="38"/>
      <c r="K37" s="39">
        <f>+E37/H37-1</f>
        <v>0.55192222235330668</v>
      </c>
      <c r="M37" s="40"/>
      <c r="N37" s="86"/>
    </row>
    <row r="38" spans="2:18" s="6" customFormat="1" ht="13.15" customHeight="1" x14ac:dyDescent="0.25">
      <c r="B38" s="92" t="s">
        <v>30</v>
      </c>
      <c r="C38" s="92"/>
      <c r="D38" s="32"/>
      <c r="E38" s="33">
        <v>9348.7119999999995</v>
      </c>
      <c r="F38" s="83"/>
      <c r="G38" s="35"/>
      <c r="H38" s="36">
        <v>7637.1270000000004</v>
      </c>
      <c r="I38" s="37"/>
      <c r="J38" s="38"/>
      <c r="K38" s="39">
        <f>+E38/H38-1</f>
        <v>0.2241137275836842</v>
      </c>
      <c r="M38" s="89"/>
      <c r="N38" s="86"/>
    </row>
    <row r="39" spans="2:18" s="6" customFormat="1" ht="13.15" customHeight="1" x14ac:dyDescent="0.25">
      <c r="B39" s="92" t="s">
        <v>11</v>
      </c>
      <c r="C39" s="92"/>
      <c r="D39" s="32"/>
      <c r="E39" s="33">
        <v>607.37300000000005</v>
      </c>
      <c r="F39" s="48">
        <f>+E39/E$11</f>
        <v>0.16508065502480126</v>
      </c>
      <c r="G39" s="35"/>
      <c r="H39" s="36">
        <v>510.37</v>
      </c>
      <c r="I39" s="49">
        <f>+H39/H$11</f>
        <v>0.15676704258361376</v>
      </c>
      <c r="J39" s="38"/>
      <c r="K39" s="39">
        <f>+E39/H39-1</f>
        <v>0.19006407116405755</v>
      </c>
      <c r="M39" s="40"/>
      <c r="N39" s="87"/>
    </row>
    <row r="40" spans="2:18" ht="6.75" customHeight="1" x14ac:dyDescent="0.25">
      <c r="B40" s="93"/>
      <c r="C40" s="93"/>
      <c r="E40" s="71"/>
      <c r="F40" s="71"/>
      <c r="G40" s="81"/>
      <c r="H40" s="74"/>
      <c r="I40" s="74"/>
      <c r="J40" s="75"/>
      <c r="K40" s="74"/>
      <c r="M40" s="40"/>
      <c r="N40" s="87"/>
      <c r="O40" s="6"/>
      <c r="P40" s="6"/>
      <c r="Q40" s="6"/>
      <c r="R40" s="6"/>
    </row>
    <row r="41" spans="2:18" ht="13.5" customHeight="1" thickBot="1" x14ac:dyDescent="0.3">
      <c r="B41" s="94" t="s">
        <v>25</v>
      </c>
      <c r="C41" s="94"/>
      <c r="E41" s="76"/>
      <c r="F41" s="77"/>
      <c r="G41" s="78"/>
      <c r="H41" s="79"/>
      <c r="I41" s="80"/>
      <c r="J41" s="75"/>
      <c r="K41" s="79"/>
      <c r="M41" s="40"/>
      <c r="N41" s="87"/>
      <c r="O41" s="6"/>
      <c r="P41" s="6"/>
      <c r="Q41" s="6"/>
      <c r="R41" s="6"/>
    </row>
    <row r="42" spans="2:18" s="6" customFormat="1" ht="6.75" customHeight="1" x14ac:dyDescent="0.25">
      <c r="B42" s="95"/>
      <c r="C42" s="95"/>
      <c r="D42" s="28"/>
      <c r="E42" s="71"/>
      <c r="F42" s="71"/>
      <c r="G42" s="30"/>
      <c r="H42" s="73"/>
      <c r="I42" s="73"/>
      <c r="J42" s="75"/>
      <c r="K42" s="73"/>
      <c r="M42" s="40"/>
      <c r="N42" s="87"/>
    </row>
    <row r="43" spans="2:18" s="6" customFormat="1" ht="13.15" customHeight="1" x14ac:dyDescent="0.25">
      <c r="B43" s="96" t="s">
        <v>5</v>
      </c>
      <c r="C43" s="96"/>
      <c r="D43" s="32"/>
      <c r="E43" s="33">
        <v>103.229</v>
      </c>
      <c r="F43" s="34"/>
      <c r="G43" s="35"/>
      <c r="H43" s="36">
        <v>520.11300000000006</v>
      </c>
      <c r="I43" s="37"/>
      <c r="J43" s="38"/>
      <c r="K43" s="39">
        <f>+E43/H43-1</f>
        <v>-0.80152582227323677</v>
      </c>
      <c r="M43" s="40"/>
      <c r="N43" s="86"/>
    </row>
    <row r="44" spans="2:18" s="6" customFormat="1" ht="13.15" customHeight="1" x14ac:dyDescent="0.25">
      <c r="B44" s="92" t="s">
        <v>30</v>
      </c>
      <c r="C44" s="92"/>
      <c r="D44" s="32"/>
      <c r="E44" s="33">
        <v>549.86900000000003</v>
      </c>
      <c r="F44" s="84"/>
      <c r="G44" s="35"/>
      <c r="H44" s="36">
        <v>616.63400000000001</v>
      </c>
      <c r="I44" s="37"/>
      <c r="J44" s="38"/>
      <c r="K44" s="39">
        <f>+E44/H44-1</f>
        <v>-0.10827330312632777</v>
      </c>
      <c r="M44" s="89"/>
      <c r="N44" s="86"/>
    </row>
    <row r="45" spans="2:18" s="6" customFormat="1" ht="13.15" customHeight="1" x14ac:dyDescent="0.25">
      <c r="B45" s="92" t="s">
        <v>11</v>
      </c>
      <c r="C45" s="92"/>
      <c r="D45" s="32"/>
      <c r="E45" s="33">
        <v>117.51300000000001</v>
      </c>
      <c r="F45" s="48">
        <f>+E45/E$11</f>
        <v>3.19393898212951E-2</v>
      </c>
      <c r="G45" s="35"/>
      <c r="H45" s="36">
        <v>49.011000000000003</v>
      </c>
      <c r="I45" s="49">
        <f>+H45/H$11</f>
        <v>1.5054390979221927E-2</v>
      </c>
      <c r="J45" s="38"/>
      <c r="K45" s="39">
        <f>+E45/H45-1</f>
        <v>1.3976862337026383</v>
      </c>
      <c r="M45" s="40"/>
      <c r="N45" s="41"/>
    </row>
    <row r="46" spans="2:18" s="6" customFormat="1" ht="6.75" customHeight="1" x14ac:dyDescent="0.25">
      <c r="C46" s="27"/>
      <c r="D46" s="64"/>
      <c r="E46" s="28"/>
      <c r="F46" s="4"/>
      <c r="G46" s="4"/>
      <c r="H46" s="30"/>
      <c r="I46" s="31"/>
      <c r="J46" s="5"/>
      <c r="L46" s="5"/>
    </row>
    <row r="47" spans="2:18" ht="11.1" customHeight="1" x14ac:dyDescent="0.25">
      <c r="B47" s="104">
        <v>1</v>
      </c>
      <c r="C47" s="90" t="s">
        <v>45</v>
      </c>
      <c r="D47" s="90"/>
      <c r="E47" s="90"/>
      <c r="F47" s="90"/>
      <c r="G47" s="90"/>
      <c r="H47" s="90"/>
      <c r="I47" s="90"/>
      <c r="J47" s="90"/>
      <c r="K47" s="90"/>
      <c r="L47" s="5"/>
    </row>
    <row r="48" spans="2:18" ht="11.1" customHeight="1" x14ac:dyDescent="0.25">
      <c r="B48" s="104">
        <v>2</v>
      </c>
      <c r="C48" s="90" t="s">
        <v>46</v>
      </c>
      <c r="D48" s="90"/>
      <c r="E48" s="90"/>
      <c r="F48" s="90"/>
      <c r="G48" s="90"/>
      <c r="H48" s="90"/>
      <c r="I48" s="90"/>
      <c r="J48" s="90"/>
      <c r="K48" s="90"/>
      <c r="L48" s="5"/>
    </row>
    <row r="49" spans="2:12" ht="11.1" customHeight="1" x14ac:dyDescent="0.25">
      <c r="B49" s="104">
        <v>3</v>
      </c>
      <c r="C49" s="90" t="s">
        <v>47</v>
      </c>
      <c r="D49" s="90"/>
      <c r="E49" s="90"/>
      <c r="F49" s="90"/>
      <c r="G49" s="90"/>
      <c r="H49" s="90"/>
      <c r="I49" s="90"/>
      <c r="J49" s="90"/>
      <c r="K49" s="90"/>
      <c r="L49" s="5"/>
    </row>
    <row r="50" spans="2:12" ht="11.1" customHeight="1" x14ac:dyDescent="0.25">
      <c r="B50" s="104">
        <v>4</v>
      </c>
      <c r="C50" s="90" t="s">
        <v>48</v>
      </c>
      <c r="D50" s="90"/>
      <c r="E50" s="90"/>
      <c r="F50" s="90"/>
      <c r="G50" s="90"/>
      <c r="H50" s="90"/>
      <c r="I50" s="90"/>
      <c r="J50" s="90"/>
      <c r="K50" s="90"/>
      <c r="L50" s="5"/>
    </row>
    <row r="51" spans="2:12" ht="28.9" customHeight="1" x14ac:dyDescent="0.25">
      <c r="B51" s="104">
        <v>5</v>
      </c>
      <c r="C51" s="91" t="s">
        <v>49</v>
      </c>
      <c r="D51" s="91"/>
      <c r="E51" s="91"/>
      <c r="F51" s="91"/>
      <c r="G51" s="91"/>
      <c r="H51" s="91"/>
      <c r="I51" s="91"/>
      <c r="J51" s="91"/>
      <c r="K51" s="91"/>
      <c r="L51" s="5"/>
    </row>
    <row r="52" spans="2:12" ht="11.1" customHeight="1" x14ac:dyDescent="0.25">
      <c r="B52" s="104">
        <v>6</v>
      </c>
      <c r="C52" s="90" t="s">
        <v>50</v>
      </c>
      <c r="D52" s="90"/>
      <c r="E52" s="90"/>
      <c r="F52" s="90"/>
      <c r="G52" s="90"/>
      <c r="H52" s="90"/>
      <c r="I52" s="90"/>
      <c r="J52" s="90"/>
      <c r="K52" s="90"/>
      <c r="L52" s="5"/>
    </row>
    <row r="53" spans="2:12" ht="11.1" customHeight="1" x14ac:dyDescent="0.25">
      <c r="B53" s="104">
        <v>7</v>
      </c>
      <c r="C53" s="90" t="s">
        <v>51</v>
      </c>
      <c r="D53" s="90"/>
      <c r="E53" s="90"/>
      <c r="F53" s="90"/>
      <c r="G53" s="90"/>
      <c r="H53" s="90"/>
      <c r="I53" s="90"/>
      <c r="J53" s="90"/>
      <c r="K53" s="90"/>
      <c r="L53" s="5"/>
    </row>
    <row r="54" spans="2:12" x14ac:dyDescent="0.25">
      <c r="B54" s="7"/>
      <c r="C54" s="66"/>
      <c r="D54" s="66"/>
      <c r="E54" s="67"/>
      <c r="F54" s="67"/>
      <c r="G54" s="67"/>
      <c r="H54" s="68"/>
      <c r="I54" s="68"/>
      <c r="J54" s="69"/>
      <c r="K54" s="68"/>
    </row>
    <row r="55" spans="2:12" x14ac:dyDescent="0.25">
      <c r="B55" s="7"/>
    </row>
  </sheetData>
  <mergeCells count="45">
    <mergeCell ref="C53:K53"/>
    <mergeCell ref="B12:C12"/>
    <mergeCell ref="B4:C4"/>
    <mergeCell ref="B6:C6"/>
    <mergeCell ref="B8:C8"/>
    <mergeCell ref="B9:C9"/>
    <mergeCell ref="B11:C11"/>
    <mergeCell ref="B25:C25"/>
    <mergeCell ref="B13:C13"/>
    <mergeCell ref="B14:C14"/>
    <mergeCell ref="B15:C15"/>
    <mergeCell ref="B16:C16"/>
    <mergeCell ref="B18:C18"/>
    <mergeCell ref="B19:C19"/>
    <mergeCell ref="B20:C20"/>
    <mergeCell ref="B21:C21"/>
    <mergeCell ref="B22:C22"/>
    <mergeCell ref="B23:C23"/>
    <mergeCell ref="B24:C24"/>
    <mergeCell ref="B37:C37"/>
    <mergeCell ref="B26:C26"/>
    <mergeCell ref="B27:C27"/>
    <mergeCell ref="B28:C28"/>
    <mergeCell ref="B29:C29"/>
    <mergeCell ref="B30:C30"/>
    <mergeCell ref="B31:C31"/>
    <mergeCell ref="B32:C32"/>
    <mergeCell ref="B33:C33"/>
    <mergeCell ref="B34:C34"/>
    <mergeCell ref="B35:C35"/>
    <mergeCell ref="B36:C36"/>
    <mergeCell ref="B38:C38"/>
    <mergeCell ref="B39:C39"/>
    <mergeCell ref="C47:K47"/>
    <mergeCell ref="B40:C40"/>
    <mergeCell ref="B41:C41"/>
    <mergeCell ref="B42:C42"/>
    <mergeCell ref="B43:C43"/>
    <mergeCell ref="B44:C44"/>
    <mergeCell ref="B45:C45"/>
    <mergeCell ref="C49:K49"/>
    <mergeCell ref="C50:K50"/>
    <mergeCell ref="C51:K51"/>
    <mergeCell ref="C52:K52"/>
    <mergeCell ref="C48:K48"/>
  </mergeCells>
  <pageMargins left="0.7" right="0.7" top="0.75" bottom="0.75" header="0.3" footer="0.3"/>
  <pageSetup paperSize="9" scale="7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T55"/>
  <sheetViews>
    <sheetView showGridLines="0" topLeftCell="A33" zoomScale="160" zoomScaleNormal="160" zoomScaleSheetLayoutView="69" workbookViewId="0">
      <selection activeCell="B47" sqref="B47:B53"/>
    </sheetView>
  </sheetViews>
  <sheetFormatPr defaultColWidth="9.140625" defaultRowHeight="13.5" x14ac:dyDescent="0.25"/>
  <cols>
    <col min="1" max="1" width="9.140625" style="7"/>
    <col min="2" max="2" width="1.140625" style="70" customWidth="1"/>
    <col min="3" max="3" width="36.5703125" style="2" customWidth="1"/>
    <col min="4" max="4" width="1.7109375" style="3" customWidth="1"/>
    <col min="5" max="5" width="18.140625" style="4" customWidth="1"/>
    <col min="6" max="6" width="13.140625" style="4" customWidth="1"/>
    <col min="7" max="7" width="1.7109375" style="4" customWidth="1"/>
    <col min="8" max="8" width="18.140625" style="5" customWidth="1"/>
    <col min="9" max="9" width="13.140625" style="5" customWidth="1"/>
    <col min="10" max="10" width="2.140625" style="6" customWidth="1"/>
    <col min="11" max="11" width="13.140625" style="5" customWidth="1"/>
    <col min="12" max="12" width="2.140625" style="6" customWidth="1"/>
    <col min="13" max="16384" width="9.140625" style="7"/>
  </cols>
  <sheetData>
    <row r="1" spans="2:11" ht="21" x14ac:dyDescent="0.25">
      <c r="B1" s="1" t="s">
        <v>22</v>
      </c>
      <c r="K1" s="47" t="e" vm="1">
        <v>#VALUE!</v>
      </c>
    </row>
    <row r="2" spans="2:11" ht="21" x14ac:dyDescent="0.25">
      <c r="B2" s="8"/>
    </row>
    <row r="3" spans="2:11" ht="21" x14ac:dyDescent="0.25">
      <c r="B3" s="8"/>
      <c r="C3" s="3"/>
    </row>
    <row r="4" spans="2:11" ht="27.75" thickBot="1" x14ac:dyDescent="0.3">
      <c r="B4" s="99" t="s">
        <v>14</v>
      </c>
      <c r="C4" s="99"/>
      <c r="D4" s="9"/>
      <c r="E4" s="10">
        <v>2025</v>
      </c>
      <c r="F4" s="11" t="s">
        <v>12</v>
      </c>
      <c r="G4" s="12"/>
      <c r="H4" s="13">
        <v>2024</v>
      </c>
      <c r="I4" s="14" t="s">
        <v>12</v>
      </c>
      <c r="J4" s="15"/>
      <c r="K4" s="14" t="s">
        <v>13</v>
      </c>
    </row>
    <row r="5" spans="2:11" ht="14.25" thickTop="1" x14ac:dyDescent="0.25">
      <c r="B5" s="16"/>
      <c r="C5" s="17"/>
      <c r="D5" s="18"/>
      <c r="E5" s="19"/>
      <c r="F5" s="19"/>
      <c r="G5" s="20"/>
      <c r="H5" s="20"/>
      <c r="I5" s="20"/>
      <c r="K5" s="20"/>
    </row>
    <row r="6" spans="2:11" s="6" customFormat="1" ht="14.25" thickBot="1" x14ac:dyDescent="0.3">
      <c r="B6" s="100" t="s">
        <v>4</v>
      </c>
      <c r="C6" s="100"/>
      <c r="D6" s="21"/>
      <c r="E6" s="22"/>
      <c r="F6" s="23"/>
      <c r="G6" s="24"/>
      <c r="H6" s="25"/>
      <c r="I6" s="26"/>
      <c r="K6" s="25"/>
    </row>
    <row r="7" spans="2:11" s="6" customFormat="1" ht="6.75" customHeight="1" x14ac:dyDescent="0.25">
      <c r="B7" s="27"/>
      <c r="C7" s="27"/>
      <c r="D7" s="28"/>
      <c r="E7" s="29"/>
      <c r="F7" s="29"/>
      <c r="G7" s="30"/>
      <c r="H7" s="31"/>
      <c r="I7" s="31"/>
      <c r="K7" s="31"/>
    </row>
    <row r="8" spans="2:11" s="6" customFormat="1" x14ac:dyDescent="0.25">
      <c r="B8" s="96" t="s">
        <v>15</v>
      </c>
      <c r="C8" s="96"/>
      <c r="D8" s="32"/>
      <c r="E8" s="33">
        <f>+'Kennzahlen_FY DE'!E8</f>
        <v>6121.6130000000003</v>
      </c>
      <c r="F8" s="34"/>
      <c r="G8" s="35"/>
      <c r="H8" s="36">
        <f>+'Kennzahlen_FY DE'!H8</f>
        <v>6367.9669999999996</v>
      </c>
      <c r="I8" s="37"/>
      <c r="J8" s="38"/>
      <c r="K8" s="39">
        <f>E8/H8-1</f>
        <v>-3.8686444197967629E-2</v>
      </c>
    </row>
    <row r="9" spans="2:11" s="6" customFormat="1" ht="12.6" customHeight="1" x14ac:dyDescent="0.25">
      <c r="B9" s="92" t="s">
        <v>39</v>
      </c>
      <c r="C9" s="92"/>
      <c r="D9" s="32"/>
      <c r="E9" s="33">
        <f>+'Kennzahlen_FY DE'!E9</f>
        <v>32286.377</v>
      </c>
      <c r="F9" s="34"/>
      <c r="G9" s="35"/>
      <c r="H9" s="36">
        <f>+'Kennzahlen_FY DE'!H9</f>
        <v>29180.269</v>
      </c>
      <c r="I9" s="37"/>
      <c r="J9" s="38"/>
      <c r="K9" s="39">
        <f>E9/H9-1</f>
        <v>0.10644548890210714</v>
      </c>
    </row>
    <row r="10" spans="2:11" s="6" customFormat="1" ht="6.75" customHeight="1" collapsed="1" x14ac:dyDescent="0.25">
      <c r="B10" s="42"/>
      <c r="C10" s="42"/>
      <c r="D10" s="32"/>
      <c r="E10" s="43"/>
      <c r="F10" s="44"/>
      <c r="G10" s="45"/>
      <c r="H10" s="46"/>
      <c r="I10" s="47"/>
      <c r="J10" s="38"/>
      <c r="K10" s="46"/>
    </row>
    <row r="11" spans="2:11" s="6" customFormat="1" ht="12.75" customHeight="1" x14ac:dyDescent="0.25">
      <c r="B11" s="96" t="s">
        <v>16</v>
      </c>
      <c r="C11" s="96"/>
      <c r="D11" s="32"/>
      <c r="E11" s="33">
        <f>+'Kennzahlen_FY DE'!E11</f>
        <v>3679.25</v>
      </c>
      <c r="F11" s="48">
        <f>+E11/E$11</f>
        <v>1</v>
      </c>
      <c r="G11" s="35"/>
      <c r="H11" s="36">
        <f>+'Kennzahlen_FY DE'!H11</f>
        <v>3255.5949999999998</v>
      </c>
      <c r="I11" s="49">
        <f>+H11/H$11</f>
        <v>1</v>
      </c>
      <c r="J11" s="38"/>
      <c r="K11" s="39">
        <f t="shared" ref="K11:K16" si="0">E11/H11-1</f>
        <v>0.13013135847671475</v>
      </c>
    </row>
    <row r="12" spans="2:11" s="6" customFormat="1" ht="12.75" customHeight="1" x14ac:dyDescent="0.25">
      <c r="B12" s="92" t="s">
        <v>40</v>
      </c>
      <c r="C12" s="92"/>
      <c r="D12" s="32"/>
      <c r="E12" s="50">
        <f>+'Kennzahlen_FY DE'!E12</f>
        <v>420.19200000000001</v>
      </c>
      <c r="F12" s="48">
        <f t="shared" ref="F12:F15" si="1">+E12/E$11</f>
        <v>0.11420588435143032</v>
      </c>
      <c r="G12" s="45"/>
      <c r="H12" s="51">
        <f>+'Kennzahlen_FY DE'!H12</f>
        <v>370.911</v>
      </c>
      <c r="I12" s="49">
        <f t="shared" ref="I12:I15" si="2">+H12/H$11</f>
        <v>0.11393032610014453</v>
      </c>
      <c r="J12" s="38"/>
      <c r="K12" s="39">
        <f t="shared" si="0"/>
        <v>0.13286475731374914</v>
      </c>
    </row>
    <row r="13" spans="2:11" s="6" customFormat="1" ht="12.75" customHeight="1" x14ac:dyDescent="0.25">
      <c r="B13" s="92" t="s">
        <v>32</v>
      </c>
      <c r="C13" s="92"/>
      <c r="D13" s="32"/>
      <c r="E13" s="50">
        <f>+'Kennzahlen_FY DE'!E13</f>
        <v>278.45100000000002</v>
      </c>
      <c r="F13" s="48">
        <f t="shared" si="1"/>
        <v>7.5681456818645104E-2</v>
      </c>
      <c r="G13" s="45"/>
      <c r="H13" s="51">
        <f>+'Kennzahlen_FY DE'!H13</f>
        <v>217.69</v>
      </c>
      <c r="I13" s="49">
        <f t="shared" si="2"/>
        <v>6.6866425338532598E-2</v>
      </c>
      <c r="J13" s="38"/>
      <c r="K13" s="39">
        <f t="shared" si="0"/>
        <v>0.27911709311406141</v>
      </c>
    </row>
    <row r="14" spans="2:11" s="6" customFormat="1" ht="12.75" customHeight="1" x14ac:dyDescent="0.25">
      <c r="B14" s="92" t="s">
        <v>17</v>
      </c>
      <c r="C14" s="92"/>
      <c r="D14" s="32"/>
      <c r="E14" s="50">
        <f>+'Kennzahlen_FY DE'!E14</f>
        <v>160.571</v>
      </c>
      <c r="F14" s="48">
        <f t="shared" si="1"/>
        <v>4.3642318407284095E-2</v>
      </c>
      <c r="G14" s="45"/>
      <c r="H14" s="51">
        <f>+'Kennzahlen_FY DE'!H14</f>
        <v>100.48099999999999</v>
      </c>
      <c r="I14" s="49">
        <f t="shared" si="2"/>
        <v>3.0864097039097309E-2</v>
      </c>
      <c r="J14" s="38"/>
      <c r="K14" s="39">
        <f t="shared" si="0"/>
        <v>0.59802350693165884</v>
      </c>
    </row>
    <row r="15" spans="2:11" s="6" customFormat="1" ht="12.75" customHeight="1" x14ac:dyDescent="0.25">
      <c r="B15" s="92" t="s">
        <v>44</v>
      </c>
      <c r="C15" s="92"/>
      <c r="D15" s="32"/>
      <c r="E15" s="50">
        <f>+'Kennzahlen_FY DE'!E15</f>
        <v>100.664</v>
      </c>
      <c r="F15" s="48">
        <f t="shared" si="1"/>
        <v>2.7359923897533465E-2</v>
      </c>
      <c r="G15" s="45"/>
      <c r="H15" s="51">
        <f>+'Kennzahlen_FY DE'!H15</f>
        <v>54.966000000000001</v>
      </c>
      <c r="I15" s="49">
        <f t="shared" si="2"/>
        <v>1.688354970443191E-2</v>
      </c>
      <c r="J15" s="38"/>
      <c r="K15" s="39">
        <f t="shared" si="0"/>
        <v>0.83138667539933775</v>
      </c>
    </row>
    <row r="16" spans="2:11" s="6" customFormat="1" ht="12.75" customHeight="1" x14ac:dyDescent="0.25">
      <c r="B16" s="92" t="s">
        <v>18</v>
      </c>
      <c r="C16" s="92"/>
      <c r="D16" s="52"/>
      <c r="E16" s="53">
        <f>+'Kennzahlen_FY DE'!E16</f>
        <v>0.88041937664379744</v>
      </c>
      <c r="F16" s="54"/>
      <c r="G16" s="45"/>
      <c r="H16" s="55">
        <f>+'Kennzahlen_FY DE'!H16</f>
        <v>0.38421243626358531</v>
      </c>
      <c r="I16" s="56"/>
      <c r="J16" s="38"/>
      <c r="K16" s="39">
        <f t="shared" si="0"/>
        <v>1.2914910959305703</v>
      </c>
    </row>
    <row r="17" spans="2:20" s="6" customFormat="1" ht="6.75" customHeight="1" collapsed="1" x14ac:dyDescent="0.25">
      <c r="B17" s="42"/>
      <c r="C17" s="42"/>
      <c r="D17" s="32"/>
      <c r="E17" s="43"/>
      <c r="F17" s="44"/>
      <c r="G17" s="45"/>
      <c r="H17" s="46"/>
      <c r="I17" s="47"/>
      <c r="J17" s="38"/>
      <c r="K17" s="46"/>
    </row>
    <row r="18" spans="2:20" s="6" customFormat="1" ht="12.75" customHeight="1" x14ac:dyDescent="0.25">
      <c r="B18" s="96" t="s">
        <v>19</v>
      </c>
      <c r="C18" s="96"/>
      <c r="D18" s="32"/>
      <c r="E18" s="33">
        <f>+'Kennzahlen_FY DE'!E18</f>
        <v>-349.09800000000001</v>
      </c>
      <c r="F18" s="34"/>
      <c r="G18" s="35"/>
      <c r="H18" s="36">
        <f>+'Kennzahlen_FY DE'!H18</f>
        <v>286.40100000000001</v>
      </c>
      <c r="I18" s="37"/>
      <c r="J18" s="38"/>
      <c r="K18" s="39"/>
      <c r="M18" s="41"/>
    </row>
    <row r="19" spans="2:20" s="6" customFormat="1" ht="12.75" customHeight="1" x14ac:dyDescent="0.25">
      <c r="B19" s="92" t="s">
        <v>41</v>
      </c>
      <c r="C19" s="92"/>
      <c r="D19" s="32"/>
      <c r="E19" s="33">
        <f>+'Kennzahlen_FY DE'!E19</f>
        <v>277.7</v>
      </c>
      <c r="F19" s="34"/>
      <c r="G19" s="35"/>
      <c r="H19" s="36">
        <f>+'Kennzahlen_FY DE'!H19</f>
        <v>232.93100000000001</v>
      </c>
      <c r="I19" s="37"/>
      <c r="J19" s="38"/>
      <c r="K19" s="39"/>
    </row>
    <row r="20" spans="2:20" s="6" customFormat="1" ht="12.75" customHeight="1" x14ac:dyDescent="0.25">
      <c r="B20" s="92" t="s">
        <v>42</v>
      </c>
      <c r="C20" s="92"/>
      <c r="D20" s="32"/>
      <c r="E20" s="33">
        <f>+'Kennzahlen_FY DE'!E20</f>
        <v>-588.35299999999995</v>
      </c>
      <c r="F20" s="34"/>
      <c r="G20" s="35"/>
      <c r="H20" s="36">
        <f>+'Kennzahlen_FY DE'!H20</f>
        <v>140.113</v>
      </c>
      <c r="I20" s="37"/>
      <c r="J20" s="38"/>
      <c r="K20" s="39"/>
    </row>
    <row r="21" spans="2:20" s="6" customFormat="1" ht="6.75" customHeight="1" x14ac:dyDescent="0.25">
      <c r="B21" s="97"/>
      <c r="C21" s="97"/>
      <c r="D21" s="32"/>
      <c r="E21" s="43"/>
      <c r="F21" s="43"/>
      <c r="G21" s="45"/>
      <c r="H21" s="46"/>
      <c r="I21" s="46"/>
      <c r="J21" s="38"/>
      <c r="K21" s="46"/>
    </row>
    <row r="22" spans="2:20" s="6" customFormat="1" ht="12.75" customHeight="1" x14ac:dyDescent="0.25">
      <c r="B22" s="96" t="s">
        <v>35</v>
      </c>
      <c r="C22" s="96"/>
      <c r="D22" s="32"/>
      <c r="E22" s="33">
        <f>+'Kennzahlen_FY DE'!E22</f>
        <v>-421.84300000000002</v>
      </c>
      <c r="F22" s="34"/>
      <c r="G22" s="35"/>
      <c r="H22" s="36">
        <f>+'Kennzahlen_FY DE'!H22</f>
        <v>-1010.947</v>
      </c>
      <c r="I22" s="37"/>
      <c r="J22" s="38"/>
      <c r="K22" s="57"/>
    </row>
    <row r="23" spans="2:20" s="6" customFormat="1" ht="12.75" customHeight="1" x14ac:dyDescent="0.25">
      <c r="B23" s="92" t="s">
        <v>36</v>
      </c>
      <c r="C23" s="92"/>
      <c r="D23" s="32"/>
      <c r="E23" s="33">
        <f>+'Kennzahlen_FY DE'!E23</f>
        <v>-1140.42</v>
      </c>
      <c r="F23" s="34"/>
      <c r="G23" s="35"/>
      <c r="H23" s="36">
        <f>+'Kennzahlen_FY DE'!H23</f>
        <v>-1726.5709999999999</v>
      </c>
      <c r="I23" s="37"/>
      <c r="J23" s="38"/>
      <c r="K23" s="57"/>
    </row>
    <row r="24" spans="2:20" s="6" customFormat="1" ht="12.75" customHeight="1" x14ac:dyDescent="0.25">
      <c r="B24" s="92" t="s">
        <v>37</v>
      </c>
      <c r="C24" s="92"/>
      <c r="D24" s="32"/>
      <c r="E24" s="33">
        <f>+'Kennzahlen_FY DE'!E24</f>
        <v>-275.45299999999997</v>
      </c>
      <c r="F24" s="34"/>
      <c r="G24" s="35"/>
      <c r="H24" s="36">
        <f>+'Kennzahlen_FY DE'!H24</f>
        <v>368.024</v>
      </c>
      <c r="I24" s="37"/>
      <c r="J24" s="38"/>
      <c r="K24" s="57"/>
    </row>
    <row r="25" spans="2:20" s="6" customFormat="1" ht="12.75" customHeight="1" x14ac:dyDescent="0.25">
      <c r="B25" s="92" t="s">
        <v>43</v>
      </c>
      <c r="C25" s="92"/>
      <c r="D25" s="32"/>
      <c r="E25" s="33">
        <f>+'Kennzahlen_FY DE'!E25</f>
        <v>856.22199999999998</v>
      </c>
      <c r="F25" s="34"/>
      <c r="G25" s="35"/>
      <c r="H25" s="36">
        <f>+'Kennzahlen_FY DE'!H25</f>
        <v>774.07899999999995</v>
      </c>
      <c r="I25" s="37"/>
      <c r="J25" s="38"/>
      <c r="K25" s="57"/>
    </row>
    <row r="26" spans="2:20" s="6" customFormat="1" ht="6.75" customHeight="1" x14ac:dyDescent="0.25">
      <c r="B26" s="97"/>
      <c r="C26" s="97"/>
      <c r="D26" s="32"/>
      <c r="E26" s="43"/>
      <c r="F26" s="43"/>
      <c r="G26" s="45"/>
      <c r="H26" s="46"/>
      <c r="I26" s="46"/>
      <c r="J26" s="38"/>
      <c r="K26" s="46"/>
    </row>
    <row r="27" spans="2:20" s="6" customFormat="1" ht="12.75" customHeight="1" x14ac:dyDescent="0.25">
      <c r="B27" s="96" t="s">
        <v>20</v>
      </c>
      <c r="C27" s="96"/>
      <c r="D27" s="32"/>
      <c r="E27" s="58">
        <f>+'Kennzahlen_FY DE'!E27</f>
        <v>17119</v>
      </c>
      <c r="F27" s="34"/>
      <c r="G27" s="35"/>
      <c r="H27" s="59">
        <f>+'Kennzahlen_FY DE'!H27</f>
        <v>15203</v>
      </c>
      <c r="I27" s="37"/>
      <c r="J27" s="38"/>
      <c r="K27" s="39">
        <f t="shared" ref="K27" si="3">E27/H27-1</f>
        <v>0.12602775767940533</v>
      </c>
    </row>
    <row r="28" spans="2:20" s="6" customFormat="1" ht="6.75" customHeight="1" collapsed="1" x14ac:dyDescent="0.25">
      <c r="B28" s="103"/>
      <c r="C28" s="103"/>
      <c r="D28" s="28"/>
      <c r="E28" s="29"/>
      <c r="F28" s="60"/>
      <c r="G28" s="61"/>
      <c r="H28" s="31"/>
      <c r="I28" s="5"/>
      <c r="J28" s="62"/>
      <c r="K28" s="31"/>
    </row>
    <row r="29" spans="2:20" ht="13.5" customHeight="1" thickBot="1" x14ac:dyDescent="0.3">
      <c r="B29" s="100" t="s">
        <v>26</v>
      </c>
      <c r="C29" s="100"/>
      <c r="E29" s="63"/>
      <c r="F29" s="23"/>
      <c r="G29" s="24"/>
      <c r="H29" s="25"/>
      <c r="I29" s="26"/>
      <c r="J29" s="62"/>
      <c r="K29" s="25"/>
      <c r="N29" s="6"/>
      <c r="P29" s="6"/>
      <c r="Q29" s="6"/>
      <c r="R29" s="6"/>
      <c r="S29" s="6"/>
      <c r="T29" s="6"/>
    </row>
    <row r="30" spans="2:20" s="6" customFormat="1" ht="6.75" customHeight="1" x14ac:dyDescent="0.25">
      <c r="B30" s="102"/>
      <c r="C30" s="102"/>
      <c r="D30" s="28"/>
      <c r="E30" s="29"/>
      <c r="F30" s="29"/>
      <c r="G30" s="61"/>
      <c r="H30" s="31"/>
      <c r="I30" s="31"/>
      <c r="J30" s="62"/>
      <c r="K30" s="31"/>
    </row>
    <row r="31" spans="2:20" s="6" customFormat="1" ht="13.15" customHeight="1" x14ac:dyDescent="0.25">
      <c r="B31" s="96" t="s">
        <v>15</v>
      </c>
      <c r="C31" s="96"/>
      <c r="D31" s="32"/>
      <c r="E31" s="33">
        <f>+'Kennzahlen_FY DE'!E31</f>
        <v>4439.8370000000004</v>
      </c>
      <c r="F31" s="34"/>
      <c r="G31" s="35"/>
      <c r="H31" s="36">
        <f>+'Kennzahlen_FY DE'!H31</f>
        <v>4830.6980000000003</v>
      </c>
      <c r="I31" s="37"/>
      <c r="J31" s="38"/>
      <c r="K31" s="39">
        <f>+E31/H31-1</f>
        <v>-8.0911909624654665E-2</v>
      </c>
      <c r="N31" s="82"/>
    </row>
    <row r="32" spans="2:20" s="6" customFormat="1" ht="13.15" customHeight="1" x14ac:dyDescent="0.25">
      <c r="B32" s="92" t="s">
        <v>39</v>
      </c>
      <c r="C32" s="92"/>
      <c r="D32" s="32"/>
      <c r="E32" s="33">
        <f>+'Kennzahlen_FY DE'!E32</f>
        <v>22387.795999999998</v>
      </c>
      <c r="F32" s="34"/>
      <c r="G32" s="35"/>
      <c r="H32" s="36">
        <f>+'Kennzahlen_FY DE'!H32</f>
        <v>20926.508000000002</v>
      </c>
      <c r="I32" s="37"/>
      <c r="J32" s="38"/>
      <c r="K32" s="39">
        <f>+E32/H32-1</f>
        <v>6.9829519573929799E-2</v>
      </c>
      <c r="N32" s="82"/>
    </row>
    <row r="33" spans="2:20" s="6" customFormat="1" ht="13.15" customHeight="1" x14ac:dyDescent="0.25">
      <c r="B33" s="92" t="s">
        <v>21</v>
      </c>
      <c r="C33" s="92"/>
      <c r="D33" s="32"/>
      <c r="E33" s="33">
        <f>+'Kennzahlen_FY DE'!E33</f>
        <v>2954.364</v>
      </c>
      <c r="F33" s="48">
        <f>+E33/E$11</f>
        <v>0.80297995515390364</v>
      </c>
      <c r="G33" s="35"/>
      <c r="H33" s="36">
        <f>+'Kennzahlen_FY DE'!H33</f>
        <v>2696.2139999999999</v>
      </c>
      <c r="I33" s="49">
        <f t="shared" ref="I33" si="4">+H33/H$11</f>
        <v>0.82817856643716437</v>
      </c>
      <c r="J33" s="38"/>
      <c r="K33" s="39">
        <f>+E33/H33-1</f>
        <v>9.5745367392944258E-2</v>
      </c>
      <c r="N33" s="82"/>
      <c r="Q33" s="82"/>
    </row>
    <row r="34" spans="2:20" ht="6.75" customHeight="1" x14ac:dyDescent="0.25">
      <c r="B34" s="101"/>
      <c r="C34" s="101"/>
      <c r="E34" s="29"/>
      <c r="F34" s="29"/>
      <c r="J34" s="62"/>
      <c r="N34" s="6"/>
      <c r="P34" s="6"/>
      <c r="Q34" s="6"/>
      <c r="R34" s="6"/>
      <c r="S34" s="6"/>
      <c r="T34" s="6"/>
    </row>
    <row r="35" spans="2:20" ht="13.5" customHeight="1" thickBot="1" x14ac:dyDescent="0.3">
      <c r="B35" s="100" t="s">
        <v>27</v>
      </c>
      <c r="C35" s="100"/>
      <c r="E35" s="63"/>
      <c r="F35" s="23"/>
      <c r="G35" s="24"/>
      <c r="H35" s="25"/>
      <c r="I35" s="26"/>
      <c r="J35" s="62"/>
      <c r="K35" s="25"/>
      <c r="N35" s="6"/>
      <c r="P35" s="6"/>
      <c r="Q35" s="6"/>
      <c r="R35" s="6"/>
      <c r="S35" s="6"/>
      <c r="T35" s="6"/>
    </row>
    <row r="36" spans="2:20" s="6" customFormat="1" ht="6.75" customHeight="1" x14ac:dyDescent="0.25">
      <c r="B36" s="102"/>
      <c r="C36" s="102"/>
      <c r="D36" s="28"/>
      <c r="E36" s="29"/>
      <c r="F36" s="29"/>
      <c r="G36" s="61"/>
      <c r="H36" s="31"/>
      <c r="I36" s="31"/>
      <c r="J36" s="62"/>
      <c r="K36" s="31"/>
    </row>
    <row r="37" spans="2:20" s="6" customFormat="1" ht="13.15" customHeight="1" x14ac:dyDescent="0.25">
      <c r="B37" s="96" t="s">
        <v>15</v>
      </c>
      <c r="C37" s="96"/>
      <c r="D37" s="32"/>
      <c r="E37" s="33">
        <f>+'Kennzahlen_FY DE'!E37</f>
        <v>1578.547</v>
      </c>
      <c r="F37" s="34"/>
      <c r="G37" s="35"/>
      <c r="H37" s="36">
        <f>+'Kennzahlen_FY DE'!H37</f>
        <v>1017.1559999999999</v>
      </c>
      <c r="I37" s="37"/>
      <c r="J37" s="38"/>
      <c r="K37" s="39">
        <f>+E37/H37-1</f>
        <v>0.55192222235330668</v>
      </c>
      <c r="N37" s="82"/>
    </row>
    <row r="38" spans="2:20" s="6" customFormat="1" ht="13.15" customHeight="1" x14ac:dyDescent="0.25">
      <c r="B38" s="92" t="s">
        <v>39</v>
      </c>
      <c r="C38" s="92"/>
      <c r="D38" s="32"/>
      <c r="E38" s="33">
        <f>+'Kennzahlen_FY DE'!E38</f>
        <v>9348.7119999999995</v>
      </c>
      <c r="F38" s="34"/>
      <c r="G38" s="35"/>
      <c r="H38" s="36">
        <f>+'Kennzahlen_FY DE'!H38</f>
        <v>7637.1270000000004</v>
      </c>
      <c r="I38" s="37"/>
      <c r="J38" s="38"/>
      <c r="K38" s="39">
        <f>+E38/H38-1</f>
        <v>0.2241137275836842</v>
      </c>
      <c r="N38" s="82"/>
    </row>
    <row r="39" spans="2:20" s="6" customFormat="1" ht="13.15" customHeight="1" x14ac:dyDescent="0.25">
      <c r="B39" s="92" t="s">
        <v>21</v>
      </c>
      <c r="C39" s="92"/>
      <c r="D39" s="32"/>
      <c r="E39" s="33">
        <f>+'Kennzahlen_FY DE'!E39</f>
        <v>607.37300000000005</v>
      </c>
      <c r="F39" s="48">
        <f>+E39/E$11</f>
        <v>0.16508065502480126</v>
      </c>
      <c r="G39" s="35"/>
      <c r="H39" s="36">
        <f>+'Kennzahlen_FY DE'!H39</f>
        <v>510.37</v>
      </c>
      <c r="I39" s="49">
        <f t="shared" ref="I39" si="5">+H39/H$11</f>
        <v>0.15676704258361376</v>
      </c>
      <c r="J39" s="38"/>
      <c r="K39" s="39">
        <f>+E39/H39-1</f>
        <v>0.19006407116405755</v>
      </c>
      <c r="N39" s="82"/>
    </row>
    <row r="40" spans="2:20" ht="6.75" customHeight="1" x14ac:dyDescent="0.25">
      <c r="B40" s="101"/>
      <c r="C40" s="101"/>
      <c r="E40" s="29"/>
      <c r="F40" s="29"/>
      <c r="J40" s="62"/>
      <c r="N40" s="6"/>
      <c r="P40" s="6"/>
      <c r="Q40" s="6"/>
      <c r="R40" s="6"/>
      <c r="S40" s="6"/>
      <c r="T40" s="6"/>
    </row>
    <row r="41" spans="2:20" ht="13.5" customHeight="1" thickBot="1" x14ac:dyDescent="0.3">
      <c r="B41" s="100" t="s">
        <v>28</v>
      </c>
      <c r="C41" s="100"/>
      <c r="E41" s="63"/>
      <c r="F41" s="23"/>
      <c r="G41" s="24"/>
      <c r="H41" s="25"/>
      <c r="I41" s="26"/>
      <c r="J41" s="62"/>
      <c r="K41" s="25"/>
      <c r="N41" s="6"/>
      <c r="P41" s="6"/>
      <c r="Q41" s="6"/>
      <c r="R41" s="6"/>
      <c r="S41" s="6"/>
      <c r="T41" s="6"/>
    </row>
    <row r="42" spans="2:20" s="6" customFormat="1" ht="6.75" customHeight="1" x14ac:dyDescent="0.25">
      <c r="B42" s="102"/>
      <c r="C42" s="102"/>
      <c r="D42" s="28"/>
      <c r="E42" s="29"/>
      <c r="F42" s="29"/>
      <c r="G42" s="61"/>
      <c r="H42" s="31"/>
      <c r="I42" s="31"/>
      <c r="J42" s="62"/>
      <c r="K42" s="31"/>
    </row>
    <row r="43" spans="2:20" s="6" customFormat="1" ht="13.15" customHeight="1" x14ac:dyDescent="0.25">
      <c r="B43" s="96" t="s">
        <v>15</v>
      </c>
      <c r="C43" s="96"/>
      <c r="D43" s="32"/>
      <c r="E43" s="33">
        <f>+'Kennzahlen_FY DE'!E43</f>
        <v>103.229</v>
      </c>
      <c r="F43" s="34"/>
      <c r="G43" s="35"/>
      <c r="H43" s="36">
        <f>+'Kennzahlen_FY DE'!H43</f>
        <v>520.11300000000006</v>
      </c>
      <c r="I43" s="37"/>
      <c r="J43" s="38"/>
      <c r="K43" s="39">
        <f>+E43/H43-1</f>
        <v>-0.80152582227323677</v>
      </c>
      <c r="N43" s="82"/>
    </row>
    <row r="44" spans="2:20" s="6" customFormat="1" ht="13.15" customHeight="1" x14ac:dyDescent="0.25">
      <c r="B44" s="92" t="s">
        <v>39</v>
      </c>
      <c r="C44" s="92"/>
      <c r="D44" s="32"/>
      <c r="E44" s="33">
        <f>+'Kennzahlen_FY DE'!E44</f>
        <v>549.86900000000003</v>
      </c>
      <c r="F44" s="34"/>
      <c r="G44" s="35"/>
      <c r="H44" s="36">
        <f>+'Kennzahlen_FY DE'!H44</f>
        <v>616.63400000000001</v>
      </c>
      <c r="I44" s="37"/>
      <c r="J44" s="38"/>
      <c r="K44" s="39">
        <f>+E44/H44-1</f>
        <v>-0.10827330312632777</v>
      </c>
    </row>
    <row r="45" spans="2:20" s="6" customFormat="1" ht="13.15" customHeight="1" x14ac:dyDescent="0.25">
      <c r="B45" s="92" t="s">
        <v>21</v>
      </c>
      <c r="C45" s="92"/>
      <c r="D45" s="32"/>
      <c r="E45" s="33">
        <f>+'Kennzahlen_FY DE'!E45</f>
        <v>117.51300000000001</v>
      </c>
      <c r="F45" s="48">
        <f>+E45/E$11</f>
        <v>3.19393898212951E-2</v>
      </c>
      <c r="G45" s="35"/>
      <c r="H45" s="36">
        <f>+'Kennzahlen_FY DE'!H45</f>
        <v>49.011000000000003</v>
      </c>
      <c r="I45" s="49">
        <f t="shared" ref="I45" si="6">+H45/H$11</f>
        <v>1.5054390979221927E-2</v>
      </c>
      <c r="J45" s="38"/>
      <c r="K45" s="39">
        <f>+E45/H45-1</f>
        <v>1.3976862337026383</v>
      </c>
    </row>
    <row r="46" spans="2:20" s="6" customFormat="1" ht="6.75" customHeight="1" x14ac:dyDescent="0.25">
      <c r="C46" s="27"/>
      <c r="D46" s="64"/>
      <c r="E46" s="28"/>
      <c r="F46" s="4"/>
      <c r="G46" s="4"/>
      <c r="H46" s="30"/>
      <c r="I46" s="31"/>
      <c r="J46" s="5"/>
      <c r="L46" s="5"/>
      <c r="M46" s="5"/>
    </row>
    <row r="47" spans="2:20" ht="11.1" customHeight="1" x14ac:dyDescent="0.25">
      <c r="B47" s="65">
        <v>1</v>
      </c>
      <c r="C47" s="90" t="s">
        <v>52</v>
      </c>
      <c r="D47" s="90"/>
      <c r="E47" s="90"/>
      <c r="F47" s="90"/>
      <c r="G47" s="90"/>
      <c r="H47" s="90"/>
      <c r="I47" s="90"/>
      <c r="J47" s="90"/>
      <c r="K47" s="90"/>
      <c r="L47" s="5"/>
      <c r="M47" s="5"/>
    </row>
    <row r="48" spans="2:20" ht="11.1" customHeight="1" x14ac:dyDescent="0.25">
      <c r="B48" s="65">
        <v>2</v>
      </c>
      <c r="C48" s="90" t="s">
        <v>53</v>
      </c>
      <c r="D48" s="90"/>
      <c r="E48" s="90"/>
      <c r="F48" s="90"/>
      <c r="G48" s="90"/>
      <c r="H48" s="90"/>
      <c r="I48" s="90"/>
      <c r="J48" s="90"/>
      <c r="K48" s="90"/>
      <c r="L48" s="5"/>
      <c r="M48" s="5"/>
    </row>
    <row r="49" spans="2:13" ht="11.1" customHeight="1" x14ac:dyDescent="0.25">
      <c r="B49" s="65">
        <v>3</v>
      </c>
      <c r="C49" s="90" t="s">
        <v>54</v>
      </c>
      <c r="D49" s="90"/>
      <c r="E49" s="90"/>
      <c r="F49" s="90"/>
      <c r="G49" s="90"/>
      <c r="H49" s="90"/>
      <c r="I49" s="90"/>
      <c r="J49" s="90"/>
      <c r="K49" s="90"/>
      <c r="L49" s="5"/>
      <c r="M49" s="5"/>
    </row>
    <row r="50" spans="2:13" ht="11.1" customHeight="1" x14ac:dyDescent="0.25">
      <c r="B50" s="65">
        <v>4</v>
      </c>
      <c r="C50" s="90" t="s">
        <v>55</v>
      </c>
      <c r="D50" s="90"/>
      <c r="E50" s="90"/>
      <c r="F50" s="90"/>
      <c r="G50" s="90"/>
      <c r="H50" s="90"/>
      <c r="I50" s="90"/>
      <c r="J50" s="90"/>
      <c r="K50" s="90"/>
      <c r="L50" s="5"/>
      <c r="M50" s="5"/>
    </row>
    <row r="51" spans="2:13" ht="30.6" customHeight="1" x14ac:dyDescent="0.25">
      <c r="B51" s="65">
        <v>5</v>
      </c>
      <c r="C51" s="91" t="s">
        <v>56</v>
      </c>
      <c r="D51" s="91"/>
      <c r="E51" s="91"/>
      <c r="F51" s="91"/>
      <c r="G51" s="91"/>
      <c r="H51" s="91"/>
      <c r="I51" s="91"/>
      <c r="J51" s="91"/>
      <c r="K51" s="91"/>
      <c r="L51" s="5"/>
      <c r="M51" s="5"/>
    </row>
    <row r="52" spans="2:13" ht="11.1" customHeight="1" x14ac:dyDescent="0.25">
      <c r="B52" s="65">
        <v>6</v>
      </c>
      <c r="C52" s="90" t="s">
        <v>57</v>
      </c>
      <c r="D52" s="90"/>
      <c r="E52" s="90"/>
      <c r="F52" s="90"/>
      <c r="G52" s="90"/>
      <c r="H52" s="90"/>
      <c r="I52" s="90"/>
      <c r="J52" s="90"/>
      <c r="K52" s="90"/>
      <c r="L52" s="5"/>
      <c r="M52" s="5"/>
    </row>
    <row r="53" spans="2:13" ht="11.1" customHeight="1" x14ac:dyDescent="0.25">
      <c r="B53" s="65">
        <v>7</v>
      </c>
      <c r="C53" s="90" t="s">
        <v>58</v>
      </c>
      <c r="D53" s="90"/>
      <c r="E53" s="90"/>
      <c r="F53" s="90"/>
      <c r="G53" s="90"/>
      <c r="H53" s="90"/>
      <c r="I53" s="90"/>
      <c r="J53" s="90"/>
      <c r="K53" s="90"/>
      <c r="L53" s="5"/>
      <c r="M53" s="5"/>
    </row>
    <row r="54" spans="2:13" x14ac:dyDescent="0.25">
      <c r="B54" s="7"/>
      <c r="C54" s="66"/>
      <c r="D54" s="66"/>
      <c r="E54" s="67"/>
      <c r="F54" s="67"/>
      <c r="G54" s="67"/>
      <c r="H54" s="68"/>
      <c r="I54" s="68"/>
      <c r="J54" s="69"/>
      <c r="K54" s="68"/>
      <c r="L54" s="69"/>
    </row>
    <row r="55" spans="2:13" x14ac:dyDescent="0.25">
      <c r="B55" s="7"/>
    </row>
  </sheetData>
  <mergeCells count="45">
    <mergeCell ref="C53:K53"/>
    <mergeCell ref="B40:C40"/>
    <mergeCell ref="B41:C41"/>
    <mergeCell ref="B42:C42"/>
    <mergeCell ref="B43:C43"/>
    <mergeCell ref="B44:C44"/>
    <mergeCell ref="B45:C45"/>
    <mergeCell ref="C50:K50"/>
    <mergeCell ref="C51:K51"/>
    <mergeCell ref="C52:K52"/>
    <mergeCell ref="C49:K49"/>
    <mergeCell ref="C48:K48"/>
    <mergeCell ref="C47:K47"/>
    <mergeCell ref="B31:C31"/>
    <mergeCell ref="B32:C32"/>
    <mergeCell ref="B33:C33"/>
    <mergeCell ref="B12:C12"/>
    <mergeCell ref="B4:C4"/>
    <mergeCell ref="B6:C6"/>
    <mergeCell ref="B8:C8"/>
    <mergeCell ref="B9:C9"/>
    <mergeCell ref="B11:C11"/>
    <mergeCell ref="B25:C25"/>
    <mergeCell ref="B13:C13"/>
    <mergeCell ref="B14:C14"/>
    <mergeCell ref="B15:C15"/>
    <mergeCell ref="B16:C16"/>
    <mergeCell ref="B18:C18"/>
    <mergeCell ref="B19:C19"/>
    <mergeCell ref="B20:C20"/>
    <mergeCell ref="B21:C21"/>
    <mergeCell ref="B22:C22"/>
    <mergeCell ref="B23:C23"/>
    <mergeCell ref="B24:C24"/>
    <mergeCell ref="B26:C26"/>
    <mergeCell ref="B27:C27"/>
    <mergeCell ref="B28:C28"/>
    <mergeCell ref="B29:C29"/>
    <mergeCell ref="B30:C30"/>
    <mergeCell ref="B38:C38"/>
    <mergeCell ref="B39:C39"/>
    <mergeCell ref="B37:C37"/>
    <mergeCell ref="B34:C34"/>
    <mergeCell ref="B35:C35"/>
    <mergeCell ref="B36:C36"/>
  </mergeCells>
  <pageMargins left="1" right="1" top="1" bottom="1" header="0.5" footer="0.5"/>
  <pageSetup paperSize="9" scale="63"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6E9A1BE93091B4D96D459411146C4AA" ma:contentTypeVersion="14" ma:contentTypeDescription="Create a new document." ma:contentTypeScope="" ma:versionID="12cc6226a1587e325ae4b7f8eff89ca7">
  <xsd:schema xmlns:xsd="http://www.w3.org/2001/XMLSchema" xmlns:xs="http://www.w3.org/2001/XMLSchema" xmlns:p="http://schemas.microsoft.com/office/2006/metadata/properties" xmlns:ns2="90198403-f042-451d-8e55-115f9503c8c6" xmlns:ns3="065745ae-9c50-417a-8ffc-6c24f748cce3" targetNamespace="http://schemas.microsoft.com/office/2006/metadata/properties" ma:root="true" ma:fieldsID="461d5309cd807d85a17085a3671d1734" ns2:_="" ns3:_="">
    <xsd:import namespace="90198403-f042-451d-8e55-115f9503c8c6"/>
    <xsd:import namespace="065745ae-9c50-417a-8ffc-6c24f748cce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Location" minOccurs="0"/>
                <xsd:element ref="ns2:MediaServiceOCR"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0198403-f042-451d-8e55-115f9503c8c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83fdca06-b1de-479c-af17-5036774fb4f3"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18" nillable="true" ma:displayName="Location" ma:indexed="true" ma:internalName="MediaServiceLocatio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65745ae-9c50-417a-8ffc-6c24f748cce3"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370f2b55-6a2d-49c0-b667-f7f549523d5b}" ma:internalName="TaxCatchAll" ma:showField="CatchAllData" ma:web="065745ae-9c50-417a-8ffc-6c24f748cce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065745ae-9c50-417a-8ffc-6c24f748cce3" xsi:nil="true"/>
    <lcf76f155ced4ddcb4097134ff3c332f xmlns="90198403-f042-451d-8e55-115f9503c8c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5D7A8EF0-7B6A-4902-93C3-C3742DD6BAB7}"/>
</file>

<file path=customXml/itemProps2.xml><?xml version="1.0" encoding="utf-8"?>
<ds:datastoreItem xmlns:ds="http://schemas.openxmlformats.org/officeDocument/2006/customXml" ds:itemID="{E2B337C4-AC6F-4D52-8F13-024A988E6F63}"/>
</file>

<file path=customXml/itemProps3.xml><?xml version="1.0" encoding="utf-8"?>
<ds:datastoreItem xmlns:ds="http://schemas.openxmlformats.org/officeDocument/2006/customXml" ds:itemID="{DF2D403D-B38A-413D-A79B-F1625C0EE39F}"/>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Kennzahlen_FY DE</vt:lpstr>
      <vt:lpstr>Kennzahlen_FY EN</vt:lpstr>
      <vt:lpstr>'Kennzahlen_FY DE'!Print_Area</vt:lpstr>
    </vt:vector>
  </TitlesOfParts>
  <Company>Stadler Rail AG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Strickler Daniel STAM</cp:lastModifiedBy>
  <cp:lastPrinted>2026-03-17T13:48:57Z</cp:lastPrinted>
  <dcterms:created xsi:type="dcterms:W3CDTF">2020-08-12T07:43:48Z</dcterms:created>
  <dcterms:modified xsi:type="dcterms:W3CDTF">2026-03-17T13:51:29Z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9c55eb3-7309-4def-9eca-c1535c18d074_Enabled">
    <vt:lpwstr>true</vt:lpwstr>
  </property>
  <property fmtid="{D5CDD505-2E9C-101B-9397-08002B2CF9AE}" pid="3" name="MSIP_Label_39c55eb3-7309-4def-9eca-c1535c18d074_SetDate">
    <vt:lpwstr>2025-08-06T07:52:42Z</vt:lpwstr>
  </property>
  <property fmtid="{D5CDD505-2E9C-101B-9397-08002B2CF9AE}" pid="4" name="MSIP_Label_39c55eb3-7309-4def-9eca-c1535c18d074_Method">
    <vt:lpwstr>Standard</vt:lpwstr>
  </property>
  <property fmtid="{D5CDD505-2E9C-101B-9397-08002B2CF9AE}" pid="5" name="MSIP_Label_39c55eb3-7309-4def-9eca-c1535c18d074_Name">
    <vt:lpwstr>Commercial</vt:lpwstr>
  </property>
  <property fmtid="{D5CDD505-2E9C-101B-9397-08002B2CF9AE}" pid="6" name="MSIP_Label_39c55eb3-7309-4def-9eca-c1535c18d074_SiteId">
    <vt:lpwstr>e0fc8045-dafa-4bcc-96af-9d5e872b7d60</vt:lpwstr>
  </property>
  <property fmtid="{D5CDD505-2E9C-101B-9397-08002B2CF9AE}" pid="7" name="MSIP_Label_39c55eb3-7309-4def-9eca-c1535c18d074_ActionId">
    <vt:lpwstr>4aac6185-02f4-47df-9ee7-a206986c0436</vt:lpwstr>
  </property>
  <property fmtid="{D5CDD505-2E9C-101B-9397-08002B2CF9AE}" pid="8" name="MSIP_Label_39c55eb3-7309-4def-9eca-c1535c18d074_ContentBits">
    <vt:lpwstr>0</vt:lpwstr>
  </property>
  <property fmtid="{D5CDD505-2E9C-101B-9397-08002B2CF9AE}" pid="9" name="MSIP_Label_39c55eb3-7309-4def-9eca-c1535c18d074_Tag">
    <vt:lpwstr>10, 3, 0, 1</vt:lpwstr>
  </property>
  <property fmtid="{D5CDD505-2E9C-101B-9397-08002B2CF9AE}" pid="10" name="ContentTypeId">
    <vt:lpwstr>0x01010096E9A1BE93091B4D96D459411146C4AA</vt:lpwstr>
  </property>
</Properties>
</file>